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abulafia/Downloads/Trading solutions/"/>
    </mc:Choice>
  </mc:AlternateContent>
  <xr:revisionPtr revIDLastSave="0" documentId="8_{BDBD1E2A-E445-D24E-B870-CC1E5EBA53C4}" xr6:coauthVersionLast="47" xr6:coauthVersionMax="47" xr10:uidLastSave="{00000000-0000-0000-0000-000000000000}"/>
  <bookViews>
    <workbookView xWindow="1180" yWindow="1500" windowWidth="27240" windowHeight="15580" xr2:uid="{6FCE6F5A-75AF-764E-BB9F-82A0E30203AB}"/>
  </bookViews>
  <sheets>
    <sheet name="2023 GEO" sheetId="1" r:id="rId1"/>
  </sheets>
  <definedNames>
    <definedName name="_xlnm._FilterDatabase" localSheetId="0" hidden="1">'2023 GEO'!$C$3:$O$3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6" i="1" l="1"/>
  <c r="O225" i="1"/>
  <c r="O224" i="1"/>
  <c r="N223" i="1"/>
  <c r="M223" i="1"/>
  <c r="L223" i="1"/>
  <c r="K223" i="1"/>
  <c r="J223" i="1"/>
  <c r="I223" i="1"/>
  <c r="H223" i="1"/>
  <c r="G223" i="1"/>
  <c r="F223" i="1"/>
  <c r="E223" i="1"/>
  <c r="O223" i="1" s="1"/>
  <c r="D223" i="1"/>
  <c r="C223" i="1"/>
  <c r="O219" i="1"/>
  <c r="O218" i="1"/>
  <c r="N217" i="1"/>
  <c r="N214" i="1" s="1"/>
  <c r="M217" i="1"/>
  <c r="M214" i="1" s="1"/>
  <c r="L217" i="1"/>
  <c r="K217" i="1"/>
  <c r="J217" i="1"/>
  <c r="I217" i="1"/>
  <c r="H217" i="1"/>
  <c r="G217" i="1"/>
  <c r="F217" i="1"/>
  <c r="F214" i="1" s="1"/>
  <c r="E217" i="1"/>
  <c r="E214" i="1" s="1"/>
  <c r="D217" i="1"/>
  <c r="C217" i="1"/>
  <c r="O217" i="1" s="1"/>
  <c r="O216" i="1"/>
  <c r="N215" i="1"/>
  <c r="M215" i="1"/>
  <c r="L215" i="1"/>
  <c r="L214" i="1" s="1"/>
  <c r="K215" i="1"/>
  <c r="K214" i="1" s="1"/>
  <c r="J215" i="1"/>
  <c r="J214" i="1" s="1"/>
  <c r="I215" i="1"/>
  <c r="H215" i="1"/>
  <c r="G215" i="1"/>
  <c r="F215" i="1"/>
  <c r="E215" i="1"/>
  <c r="D215" i="1"/>
  <c r="D214" i="1" s="1"/>
  <c r="C215" i="1"/>
  <c r="O215" i="1" s="1"/>
  <c r="I214" i="1"/>
  <c r="H214" i="1"/>
  <c r="G214" i="1"/>
  <c r="O213" i="1"/>
  <c r="O212" i="1"/>
  <c r="O211" i="1"/>
  <c r="O210" i="1"/>
  <c r="N209" i="1"/>
  <c r="M209" i="1"/>
  <c r="L209" i="1"/>
  <c r="K209" i="1"/>
  <c r="J209" i="1"/>
  <c r="I209" i="1"/>
  <c r="H209" i="1"/>
  <c r="H135" i="1" s="1"/>
  <c r="G209" i="1"/>
  <c r="F209" i="1"/>
  <c r="E209" i="1"/>
  <c r="D209" i="1"/>
  <c r="C209" i="1"/>
  <c r="O209" i="1" s="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N144" i="1"/>
  <c r="M144" i="1"/>
  <c r="L144" i="1"/>
  <c r="K144" i="1"/>
  <c r="J144" i="1"/>
  <c r="I144" i="1"/>
  <c r="H144" i="1"/>
  <c r="G144" i="1"/>
  <c r="F144" i="1"/>
  <c r="E144" i="1"/>
  <c r="D144" i="1"/>
  <c r="C144" i="1"/>
  <c r="O144" i="1" s="1"/>
  <c r="O143" i="1"/>
  <c r="O142" i="1"/>
  <c r="N141" i="1"/>
  <c r="M141" i="1"/>
  <c r="L141" i="1"/>
  <c r="K141" i="1"/>
  <c r="J141" i="1"/>
  <c r="I141" i="1"/>
  <c r="H141" i="1"/>
  <c r="G141" i="1"/>
  <c r="F141" i="1"/>
  <c r="E141" i="1"/>
  <c r="D141" i="1"/>
  <c r="O141" i="1" s="1"/>
  <c r="C141" i="1"/>
  <c r="O140" i="1"/>
  <c r="O139" i="1"/>
  <c r="N138" i="1"/>
  <c r="N137" i="1" s="1"/>
  <c r="N135" i="1" s="1"/>
  <c r="M138" i="1"/>
  <c r="M137" i="1" s="1"/>
  <c r="M135" i="1" s="1"/>
  <c r="L138" i="1"/>
  <c r="L137" i="1" s="1"/>
  <c r="L135" i="1" s="1"/>
  <c r="K138" i="1"/>
  <c r="J138" i="1"/>
  <c r="I138" i="1"/>
  <c r="H138" i="1"/>
  <c r="G138" i="1"/>
  <c r="F138" i="1"/>
  <c r="F137" i="1" s="1"/>
  <c r="F135" i="1" s="1"/>
  <c r="E138" i="1"/>
  <c r="E137" i="1" s="1"/>
  <c r="E135" i="1" s="1"/>
  <c r="D138" i="1"/>
  <c r="O138" i="1" s="1"/>
  <c r="C138" i="1"/>
  <c r="K137" i="1"/>
  <c r="K135" i="1" s="1"/>
  <c r="J137" i="1"/>
  <c r="J135" i="1" s="1"/>
  <c r="I137" i="1"/>
  <c r="I135" i="1" s="1"/>
  <c r="H137" i="1"/>
  <c r="G137" i="1"/>
  <c r="C137" i="1"/>
  <c r="O136" i="1"/>
  <c r="G135" i="1"/>
  <c r="O130" i="1"/>
  <c r="O129" i="1"/>
  <c r="O128" i="1"/>
  <c r="O127" i="1"/>
  <c r="O126" i="1"/>
  <c r="N125" i="1"/>
  <c r="M125" i="1"/>
  <c r="L125" i="1"/>
  <c r="K125" i="1"/>
  <c r="J125" i="1"/>
  <c r="I125" i="1"/>
  <c r="H125" i="1"/>
  <c r="G125" i="1"/>
  <c r="F125" i="1"/>
  <c r="O125" i="1" s="1"/>
  <c r="E125" i="1"/>
  <c r="D125" i="1"/>
  <c r="C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N41" i="1"/>
  <c r="N13" i="1" s="1"/>
  <c r="M41" i="1"/>
  <c r="L41" i="1"/>
  <c r="K41" i="1"/>
  <c r="J41" i="1"/>
  <c r="I41" i="1"/>
  <c r="H41" i="1"/>
  <c r="G41" i="1"/>
  <c r="F41" i="1"/>
  <c r="O41" i="1" s="1"/>
  <c r="E41" i="1"/>
  <c r="D41" i="1"/>
  <c r="C41" i="1"/>
  <c r="O40" i="1"/>
  <c r="O39" i="1"/>
  <c r="O38" i="1"/>
  <c r="O37" i="1"/>
  <c r="O36" i="1"/>
  <c r="O35" i="1"/>
  <c r="O34" i="1"/>
  <c r="O33" i="1"/>
  <c r="O32" i="1"/>
  <c r="O31" i="1"/>
  <c r="O30" i="1"/>
  <c r="O29" i="1"/>
  <c r="O28" i="1"/>
  <c r="O27" i="1"/>
  <c r="O26" i="1"/>
  <c r="O25" i="1"/>
  <c r="O24" i="1"/>
  <c r="O23" i="1"/>
  <c r="N22" i="1"/>
  <c r="M22" i="1"/>
  <c r="M13" i="1" s="1"/>
  <c r="L22" i="1"/>
  <c r="K22" i="1"/>
  <c r="J22" i="1"/>
  <c r="I22" i="1"/>
  <c r="H22" i="1"/>
  <c r="G22" i="1"/>
  <c r="F22" i="1"/>
  <c r="E22" i="1"/>
  <c r="E13" i="1" s="1"/>
  <c r="D22" i="1"/>
  <c r="C22" i="1"/>
  <c r="O22" i="1" s="1"/>
  <c r="O21" i="1"/>
  <c r="O20" i="1"/>
  <c r="O19" i="1"/>
  <c r="O18" i="1"/>
  <c r="O17" i="1"/>
  <c r="O16" i="1"/>
  <c r="O15" i="1"/>
  <c r="N14" i="1"/>
  <c r="M14" i="1"/>
  <c r="L14" i="1"/>
  <c r="K14" i="1"/>
  <c r="K13" i="1" s="1"/>
  <c r="K4" i="1" s="1"/>
  <c r="K131" i="1" s="1"/>
  <c r="J14" i="1"/>
  <c r="J13" i="1" s="1"/>
  <c r="I14" i="1"/>
  <c r="I13" i="1" s="1"/>
  <c r="I4" i="1" s="1"/>
  <c r="I131" i="1" s="1"/>
  <c r="H14" i="1"/>
  <c r="G14" i="1"/>
  <c r="O14" i="1" s="1"/>
  <c r="F14" i="1"/>
  <c r="E14" i="1"/>
  <c r="D14" i="1"/>
  <c r="C14" i="1"/>
  <c r="C13" i="1" s="1"/>
  <c r="L13" i="1"/>
  <c r="H13" i="1"/>
  <c r="G13" i="1"/>
  <c r="F13" i="1"/>
  <c r="D13" i="1"/>
  <c r="O12" i="1"/>
  <c r="N11" i="1"/>
  <c r="M11" i="1"/>
  <c r="M4" i="1" s="1"/>
  <c r="M131" i="1" s="1"/>
  <c r="L11" i="1"/>
  <c r="L4" i="1" s="1"/>
  <c r="L131" i="1" s="1"/>
  <c r="K11" i="1"/>
  <c r="J11" i="1"/>
  <c r="I11" i="1"/>
  <c r="H11" i="1"/>
  <c r="G11" i="1"/>
  <c r="F11" i="1"/>
  <c r="E11" i="1"/>
  <c r="E4" i="1" s="1"/>
  <c r="E131" i="1" s="1"/>
  <c r="D11" i="1"/>
  <c r="O11" i="1" s="1"/>
  <c r="C11" i="1"/>
  <c r="O10" i="1"/>
  <c r="O9" i="1"/>
  <c r="O8" i="1"/>
  <c r="O7" i="1"/>
  <c r="O6" i="1"/>
  <c r="N5" i="1"/>
  <c r="N4" i="1" s="1"/>
  <c r="N131" i="1" s="1"/>
  <c r="M5" i="1"/>
  <c r="L5" i="1"/>
  <c r="K5" i="1"/>
  <c r="J5" i="1"/>
  <c r="I5" i="1"/>
  <c r="H5" i="1"/>
  <c r="H4" i="1" s="1"/>
  <c r="H131" i="1" s="1"/>
  <c r="G5" i="1"/>
  <c r="G4" i="1" s="1"/>
  <c r="G131" i="1" s="1"/>
  <c r="F5" i="1"/>
  <c r="F4" i="1" s="1"/>
  <c r="F131" i="1" s="1"/>
  <c r="E5" i="1"/>
  <c r="D5" i="1"/>
  <c r="C5" i="1"/>
  <c r="L2" i="1"/>
  <c r="O13" i="1" l="1"/>
  <c r="C4" i="1"/>
  <c r="J4" i="1"/>
  <c r="J131" i="1" s="1"/>
  <c r="O5" i="1"/>
  <c r="D4" i="1"/>
  <c r="D131" i="1" s="1"/>
  <c r="D137" i="1"/>
  <c r="C214" i="1"/>
  <c r="O214" i="1" s="1"/>
  <c r="D135" i="1" l="1"/>
  <c r="O137" i="1"/>
  <c r="Q138" i="1" s="1"/>
  <c r="O4" i="1"/>
  <c r="C131" i="1"/>
  <c r="O131" i="1" s="1"/>
  <c r="C135" i="1"/>
  <c r="O135" i="1" s="1"/>
</calcChain>
</file>

<file path=xl/sharedStrings.xml><?xml version="1.0" encoding="utf-8"?>
<sst xmlns="http://schemas.openxmlformats.org/spreadsheetml/2006/main" count="426" uniqueCount="423">
  <si>
    <t xml:space="preserve">საქართველოს  2023 წლის ელექტროენერგიის ბალანსი   </t>
  </si>
  <si>
    <t>(მლნ.კვტსთ)</t>
  </si>
  <si>
    <t>დასახელება</t>
  </si>
  <si>
    <t>იანვარი</t>
  </si>
  <si>
    <t>თებერვალი</t>
  </si>
  <si>
    <t>მარტი</t>
  </si>
  <si>
    <t>აპრილი</t>
  </si>
  <si>
    <t>მაისი</t>
  </si>
  <si>
    <t>ივნისი</t>
  </si>
  <si>
    <t>ივლისი</t>
  </si>
  <si>
    <t>აგვისტო</t>
  </si>
  <si>
    <t>სექტემბერი</t>
  </si>
  <si>
    <t>ოქტომბერი</t>
  </si>
  <si>
    <t>ნოემბერი</t>
  </si>
  <si>
    <t>დეკემბერი</t>
  </si>
  <si>
    <t>სულ</t>
  </si>
  <si>
    <t>ელექტროენერგიის ჯამური გამომუშავება</t>
  </si>
  <si>
    <t>თბოელექტროსადგურების ჯამური გამომუშავება</t>
  </si>
  <si>
    <t>1.1.1</t>
  </si>
  <si>
    <t>მტკვარი</t>
  </si>
  <si>
    <t>1.1.2</t>
  </si>
  <si>
    <t>თბილსრესი</t>
  </si>
  <si>
    <t>1.1.3</t>
  </si>
  <si>
    <t>აირტურბინა</t>
  </si>
  <si>
    <t>1.1.4</t>
  </si>
  <si>
    <t xml:space="preserve">გარდაბნის თბოსადგური </t>
  </si>
  <si>
    <t>1.1.5</t>
  </si>
  <si>
    <t>გარდაბნის თბოსადგური 2</t>
  </si>
  <si>
    <t>ქარის ელექტროსადგურების ჯამური გამომუშავება</t>
  </si>
  <si>
    <t>1.2.1</t>
  </si>
  <si>
    <t>ქართლის ქარის ელექტროსადგური</t>
  </si>
  <si>
    <t>ჰიდროელექტროსადგურების ჯამური გამომუშავება</t>
  </si>
  <si>
    <t>1.3.1</t>
  </si>
  <si>
    <t xml:space="preserve">მარეგულირებელი ჰიდროელექტროსადგურების ჯამური გამომუშავება </t>
  </si>
  <si>
    <t>1.3.1.1</t>
  </si>
  <si>
    <t>ენგურჰესი</t>
  </si>
  <si>
    <t>1.3.1.2</t>
  </si>
  <si>
    <t>ვარდნილჰესების კასკადი</t>
  </si>
  <si>
    <t>1.3.1.3</t>
  </si>
  <si>
    <t>ხრამჰესი 1</t>
  </si>
  <si>
    <t>1.3.1.4</t>
  </si>
  <si>
    <t>ხრამჰესი 2</t>
  </si>
  <si>
    <t>1.3.1.5</t>
  </si>
  <si>
    <t>შაორჰესი</t>
  </si>
  <si>
    <t>1.3.1.6</t>
  </si>
  <si>
    <t>ძევრულაჰესი</t>
  </si>
  <si>
    <t>1.3.1.7</t>
  </si>
  <si>
    <t>ჟინვალჰესი</t>
  </si>
  <si>
    <t>1.3.2</t>
  </si>
  <si>
    <t xml:space="preserve">სეზონური ჰიდროელექტროსადგურების ჯამური გამომუშავება </t>
  </si>
  <si>
    <t>1.3.2.1</t>
  </si>
  <si>
    <t>ვარციხე</t>
  </si>
  <si>
    <t>1.3.2.2</t>
  </si>
  <si>
    <t>გუმათჰესი</t>
  </si>
  <si>
    <t>1.3.2.3</t>
  </si>
  <si>
    <t>რიონჰესი</t>
  </si>
  <si>
    <t>1.3.2.4</t>
  </si>
  <si>
    <t>ლაჯანურჰესი</t>
  </si>
  <si>
    <t>1.3.2.5</t>
  </si>
  <si>
    <t>ორთაჭალაჰესი</t>
  </si>
  <si>
    <t>1.3.2.6</t>
  </si>
  <si>
    <t>ზაჰესი</t>
  </si>
  <si>
    <t>1.3.2.7</t>
  </si>
  <si>
    <t>ჩითახევჰესი</t>
  </si>
  <si>
    <t>1.3.2.8</t>
  </si>
  <si>
    <t>ხადორჰესი</t>
  </si>
  <si>
    <t>1.3.2.9</t>
  </si>
  <si>
    <t>აწჰესი</t>
  </si>
  <si>
    <t>1.3.2.10</t>
  </si>
  <si>
    <t>ლარსიჰესი</t>
  </si>
  <si>
    <t>1.3.2.11</t>
  </si>
  <si>
    <t>ფარავანჰესი</t>
  </si>
  <si>
    <t>1.3.2.12</t>
  </si>
  <si>
    <t>დარიალიჰესი</t>
  </si>
  <si>
    <t>1.3.2.13</t>
  </si>
  <si>
    <t>ხელვაჩაურიჰესი 1</t>
  </si>
  <si>
    <t>1.3.2.14</t>
  </si>
  <si>
    <t>შუახევიჰესი</t>
  </si>
  <si>
    <t>1.3.2.15</t>
  </si>
  <si>
    <t>კირნათიჰესი</t>
  </si>
  <si>
    <t>1.3.2.16</t>
  </si>
  <si>
    <t>ოლდენერჯიჰესი</t>
  </si>
  <si>
    <t>1.3.2.17</t>
  </si>
  <si>
    <t>მესტიაჭალაჰესი 1</t>
  </si>
  <si>
    <t>1.3.2.18</t>
  </si>
  <si>
    <t>მესტიაჭალაჰესი 2</t>
  </si>
  <si>
    <t>1.3.3</t>
  </si>
  <si>
    <t>მცირე სიმძლავრის ელექტროსადგურების ჯამური გამომუშავება</t>
  </si>
  <si>
    <t>1.3.3.1</t>
  </si>
  <si>
    <t>საცხენისიჰესი</t>
  </si>
  <si>
    <t>1.3.3.2</t>
  </si>
  <si>
    <t>ალაზანჰესი</t>
  </si>
  <si>
    <t>1.3.3.3</t>
  </si>
  <si>
    <t>ბჟუჟაჰესი</t>
  </si>
  <si>
    <t>1.3.3.4</t>
  </si>
  <si>
    <t>აბჰესი</t>
  </si>
  <si>
    <t>1.3.3.5</t>
  </si>
  <si>
    <t>თეთრიხევჰესი</t>
  </si>
  <si>
    <t>1.3.3.6</t>
  </si>
  <si>
    <t>სიონჰესი</t>
  </si>
  <si>
    <t>1.3.3.7</t>
  </si>
  <si>
    <t>რიცეულაჰესი</t>
  </si>
  <si>
    <t>1.3.3.8</t>
  </si>
  <si>
    <t>ჩალაჰესი</t>
  </si>
  <si>
    <t>1.3.3.9</t>
  </si>
  <si>
    <t>ჩხოროწყუჰესი</t>
  </si>
  <si>
    <t>1.3.3.10</t>
  </si>
  <si>
    <t>დაშბაშჰესი</t>
  </si>
  <si>
    <t>1.3.3.11</t>
  </si>
  <si>
    <t>მაშავერაჰესი</t>
  </si>
  <si>
    <t>1.3.3.12</t>
  </si>
  <si>
    <t>კაბალჰესი</t>
  </si>
  <si>
    <t>1.3.3.13</t>
  </si>
  <si>
    <t>კახარეთიჰესი</t>
  </si>
  <si>
    <t>1.3.3.14</t>
  </si>
  <si>
    <t>მარტყოფჰესი</t>
  </si>
  <si>
    <t>1.3.3.15</t>
  </si>
  <si>
    <t>ინწობაჰესი</t>
  </si>
  <si>
    <t>1.3.3.16</t>
  </si>
  <si>
    <t>ყაზბეგიჰესი 2</t>
  </si>
  <si>
    <t>1.3.3.17</t>
  </si>
  <si>
    <t>ენერგეტიკიჰესი</t>
  </si>
  <si>
    <t>1.3.3.18</t>
  </si>
  <si>
    <t>მაჭახელაჰესი</t>
  </si>
  <si>
    <t>1.3.3.19</t>
  </si>
  <si>
    <t>მისაქციელიჰესი</t>
  </si>
  <si>
    <t>1.3.3.20</t>
  </si>
  <si>
    <t>სქურჰესი</t>
  </si>
  <si>
    <t>1.3.3.21</t>
  </si>
  <si>
    <t>კინკიშაჰესი</t>
  </si>
  <si>
    <t>1.3.3.22</t>
  </si>
  <si>
    <t>აჭიჰესი</t>
  </si>
  <si>
    <t>1.3.3.23</t>
  </si>
  <si>
    <t>იგოეთიჰესი</t>
  </si>
  <si>
    <t>1.3.3.24</t>
  </si>
  <si>
    <t>სანალიაჰესი</t>
  </si>
  <si>
    <t>1.3.3.25</t>
  </si>
  <si>
    <t>სულორჰესი</t>
  </si>
  <si>
    <t>1.3.3.26</t>
  </si>
  <si>
    <t>ოკამიჰესი</t>
  </si>
  <si>
    <t>1.3.3.27</t>
  </si>
  <si>
    <t>ლოპოტაჰესი</t>
  </si>
  <si>
    <t>1.3.3.28</t>
  </si>
  <si>
    <t>ფშაველაჰესი</t>
  </si>
  <si>
    <t>1.3.3.29</t>
  </si>
  <si>
    <t>ტირიფონჰესი</t>
  </si>
  <si>
    <t>1.3.3.30</t>
  </si>
  <si>
    <t>პანტიანიჰესი</t>
  </si>
  <si>
    <t>1.3.3.31</t>
  </si>
  <si>
    <t>ხადორიჰესი 2</t>
  </si>
  <si>
    <t>1.3.3.32</t>
  </si>
  <si>
    <t>რაჭაჰესი</t>
  </si>
  <si>
    <t>1.3.3.33</t>
  </si>
  <si>
    <t>ალაზანჰესი 2</t>
  </si>
  <si>
    <t>1.3.3.34</t>
  </si>
  <si>
    <t>შილდაჰესი</t>
  </si>
  <si>
    <t>1.3.3.35</t>
  </si>
  <si>
    <t>ბახვიჰესი 3</t>
  </si>
  <si>
    <t>1.3.3.36</t>
  </si>
  <si>
    <t>არაგვიჰესი</t>
  </si>
  <si>
    <t>1.3.3.37</t>
  </si>
  <si>
    <t>ახმეტაჰესი</t>
  </si>
  <si>
    <t>1.3.3.38</t>
  </si>
  <si>
    <t>კაზრეთიჰესი</t>
  </si>
  <si>
    <t>1.3.3.39</t>
  </si>
  <si>
    <t>ყაზბეგიჰესი</t>
  </si>
  <si>
    <t>1.3.3.40</t>
  </si>
  <si>
    <t>ფშაველაჰესი სტორზე</t>
  </si>
  <si>
    <t>1.3.3.41</t>
  </si>
  <si>
    <t>დებედაჰესი</t>
  </si>
  <si>
    <t>1.3.3.42</t>
  </si>
  <si>
    <t>შაქშაქეთიჰესი</t>
  </si>
  <si>
    <t>1.3.3.43</t>
  </si>
  <si>
    <t>საგურამოჰესი</t>
  </si>
  <si>
    <t>1.3.3.44</t>
  </si>
  <si>
    <t>მაქსანიაჰესი</t>
  </si>
  <si>
    <t>1.3.3.45</t>
  </si>
  <si>
    <t>ნაბეღლავიჰესი</t>
  </si>
  <si>
    <t>1.3.3.46</t>
  </si>
  <si>
    <t>კინტრიშაჰესი</t>
  </si>
  <si>
    <t>1.3.3.47</t>
  </si>
  <si>
    <t>შილდაჰესი I</t>
  </si>
  <si>
    <t>1.3.3.48</t>
  </si>
  <si>
    <t>ხეორიჰესი</t>
  </si>
  <si>
    <t>1.3.3.49</t>
  </si>
  <si>
    <t>კასლეთიჰესი</t>
  </si>
  <si>
    <t>1.3.3.50</t>
  </si>
  <si>
    <t>ბოდორნაჰესი</t>
  </si>
  <si>
    <t>1.3.3.51</t>
  </si>
  <si>
    <t>სკურდიდიჰესი</t>
  </si>
  <si>
    <t>1.3.3.52</t>
  </si>
  <si>
    <t>ჯონოული 1</t>
  </si>
  <si>
    <t>1.3.3.53</t>
  </si>
  <si>
    <t>არაგვიჰესი 2</t>
  </si>
  <si>
    <t>1.3.3.54</t>
  </si>
  <si>
    <t>ოროჰესი</t>
  </si>
  <si>
    <t>1.3.3.55</t>
  </si>
  <si>
    <t>ავანიჰესი</t>
  </si>
  <si>
    <t>1.3.3.56</t>
  </si>
  <si>
    <t>საშუალაჰესი</t>
  </si>
  <si>
    <t>1.3.3.57</t>
  </si>
  <si>
    <t>საშუალაჰესი 1</t>
  </si>
  <si>
    <t>1.3.3.58</t>
  </si>
  <si>
    <t>საშუალაჰესი 2</t>
  </si>
  <si>
    <t>1.3.3.59</t>
  </si>
  <si>
    <t>ჭაპალაჰესი</t>
  </si>
  <si>
    <t>1.3.3.60</t>
  </si>
  <si>
    <t>იფარიჰესი</t>
  </si>
  <si>
    <t>1.3.3.61</t>
  </si>
  <si>
    <t>ხელრაჰესი</t>
  </si>
  <si>
    <t>1.3.3.62</t>
  </si>
  <si>
    <t>ნაკრაჰესი</t>
  </si>
  <si>
    <t>1.3.3.63</t>
  </si>
  <si>
    <t>ძამაჰესი</t>
  </si>
  <si>
    <t>1.3.3.64</t>
  </si>
  <si>
    <t>ლახამიჰესი 1</t>
  </si>
  <si>
    <t>1.3.3.65</t>
  </si>
  <si>
    <t>ლახამიჰესი 2</t>
  </si>
  <si>
    <t>1.3.3.66</t>
  </si>
  <si>
    <t>სხალთაჰესი</t>
  </si>
  <si>
    <t>1.3.3.67</t>
  </si>
  <si>
    <t>დვირულაჰესი</t>
  </si>
  <si>
    <t>1.3.3.68</t>
  </si>
  <si>
    <t>ხრამიჰესი</t>
  </si>
  <si>
    <t>1.3.3.69</t>
  </si>
  <si>
    <t>როშკაჰესი 1</t>
  </si>
  <si>
    <t>1.3.3.70</t>
  </si>
  <si>
    <t>როშკაჰესი 2</t>
  </si>
  <si>
    <t>1.3.3.71</t>
  </si>
  <si>
    <t>როშკაჰესი 3</t>
  </si>
  <si>
    <t>1.3.3.72</t>
  </si>
  <si>
    <t>კორშაჰესი</t>
  </si>
  <si>
    <t>1.3.3.73</t>
  </si>
  <si>
    <t>ახატანიჰესი</t>
  </si>
  <si>
    <t>1.3.3.74</t>
  </si>
  <si>
    <t>ბერალიჰესი</t>
  </si>
  <si>
    <t>1.3.3.75</t>
  </si>
  <si>
    <t>ჩორდულაჰესი</t>
  </si>
  <si>
    <t>1.3.3.76</t>
  </si>
  <si>
    <t>ნაცეშარაჰესი</t>
  </si>
  <si>
    <t>1.3.3.77</t>
  </si>
  <si>
    <t>ახალქალაქიჰესი 1</t>
  </si>
  <si>
    <t>1.3.3.78</t>
  </si>
  <si>
    <t>ახალქალაქიჰესი 2</t>
  </si>
  <si>
    <t>1.3.3.79</t>
  </si>
  <si>
    <t>დმანისიჰესი</t>
  </si>
  <si>
    <t>1.3.3.80</t>
  </si>
  <si>
    <t>როშკაჰესი</t>
  </si>
  <si>
    <t>1.3.3.81</t>
  </si>
  <si>
    <t>კორშაჰესი 1</t>
  </si>
  <si>
    <t>1.3.3.82</t>
  </si>
  <si>
    <t>ტოლოშიჰესი</t>
  </si>
  <si>
    <t>ელექტროენერგიის საერთო სასადგურო დანახარჯი (*)</t>
  </si>
  <si>
    <t>ელექტროენერგიის ჯამური იმპორტი</t>
  </si>
  <si>
    <t>რუსეთიდან</t>
  </si>
  <si>
    <t xml:space="preserve">  მ.შ. აფხაზეთში </t>
  </si>
  <si>
    <t>თურქეთიდან</t>
  </si>
  <si>
    <t>აზერბაიჯანიდან</t>
  </si>
  <si>
    <t>სომხეთიდან</t>
  </si>
  <si>
    <t>ელექტროენერგიის ჯამური მიწოდება (**)</t>
  </si>
  <si>
    <t>ელექტროენერგიის ჯამური მოხმარება (***)</t>
  </si>
  <si>
    <t>აფხაზეთი</t>
  </si>
  <si>
    <t>ელექტროენერგიის მიმწოდებლების ჯამური მოხმარება</t>
  </si>
  <si>
    <t>5.2.1</t>
  </si>
  <si>
    <t>უნივერსალური მომსახურების მიმწოდებლების ჯამური მოხმარება</t>
  </si>
  <si>
    <t>5.2.1.1</t>
  </si>
  <si>
    <t>სს ეპ ჯორჯია მიწოდება</t>
  </si>
  <si>
    <t>5.2.1.2</t>
  </si>
  <si>
    <t>შპს თბილისის ელექტრომიმწოდებელი კომპანია</t>
  </si>
  <si>
    <t>5.2.2</t>
  </si>
  <si>
    <t>საჯარო მომსახურების სახით ელექტროენერგიის მიმწოდებლების ჯამური მოხმარება</t>
  </si>
  <si>
    <t>5.2.2.1</t>
  </si>
  <si>
    <t>5.2.2.2</t>
  </si>
  <si>
    <t>პირდაპირი მომხმარებლების ჯამური მოხმარება</t>
  </si>
  <si>
    <t>5.3.1</t>
  </si>
  <si>
    <t>შპს ჯორჯიან მანგანეზი</t>
  </si>
  <si>
    <t>5.3.2</t>
  </si>
  <si>
    <t>შპს ჯორჯიან უოთერ ენდ ფაუერი</t>
  </si>
  <si>
    <t>5.3.3</t>
  </si>
  <si>
    <t>შპს გოლდინგენ</t>
  </si>
  <si>
    <t>5.3.4</t>
  </si>
  <si>
    <t>შპს ბი ეფ დი სი ჯორჯია</t>
  </si>
  <si>
    <t>5.3.5</t>
  </si>
  <si>
    <t>სს ენერგო-პრო ჯორჯია</t>
  </si>
  <si>
    <t>5.3.6</t>
  </si>
  <si>
    <t>შპს რუსთავის ფოლადი</t>
  </si>
  <si>
    <t>5.3.7</t>
  </si>
  <si>
    <t>შპს ჯეოსთილი</t>
  </si>
  <si>
    <t>5.3.8</t>
  </si>
  <si>
    <t>სს რუსთავის აზოტი</t>
  </si>
  <si>
    <t>5.3.9</t>
  </si>
  <si>
    <t>შპს ჰაიდელბერგცემენტ ჯორჯია</t>
  </si>
  <si>
    <t>5.3.10</t>
  </si>
  <si>
    <t>შპს აითილებ</t>
  </si>
  <si>
    <t>5.3.11</t>
  </si>
  <si>
    <t>შპს ჯი თი ემ გრუპ</t>
  </si>
  <si>
    <t>5.3.12</t>
  </si>
  <si>
    <t>შპს ჭიათურმანგანუმ ჯორჯია</t>
  </si>
  <si>
    <t>5.3.13</t>
  </si>
  <si>
    <t>შპს რუსელოის</t>
  </si>
  <si>
    <t>5.3.14</t>
  </si>
  <si>
    <t>შპს ბლოქფაუერ</t>
  </si>
  <si>
    <t>5.3.15</t>
  </si>
  <si>
    <t>სს RMG Copper</t>
  </si>
  <si>
    <t>5.3.16</t>
  </si>
  <si>
    <t>შპს დატა ჰაბი</t>
  </si>
  <si>
    <t>5.3.17</t>
  </si>
  <si>
    <t>შპს არესემ კორპ</t>
  </si>
  <si>
    <t>5.3.18</t>
  </si>
  <si>
    <t>სს ზესტაფონის ფეროშენადნობთა ქარხანა</t>
  </si>
  <si>
    <t>5.3.19</t>
  </si>
  <si>
    <t>შპს მეტალლაინი</t>
  </si>
  <si>
    <t>5.3.20</t>
  </si>
  <si>
    <t>შპს ეი-ემ-ბი ალოის</t>
  </si>
  <si>
    <t>5.3.21</t>
  </si>
  <si>
    <t>შპს მეტალოლამი</t>
  </si>
  <si>
    <t>5.3.22</t>
  </si>
  <si>
    <t>შპს ფერო ელოის ფროდაქშენი</t>
  </si>
  <si>
    <t>5.3.23</t>
  </si>
  <si>
    <t>შპს Weekend</t>
  </si>
  <si>
    <t>5.3.24</t>
  </si>
  <si>
    <t>შპს მოულდს ენდ მეტალს ჯორჯია</t>
  </si>
  <si>
    <t>5.3.25</t>
  </si>
  <si>
    <t>შპს ლილო-მოლი</t>
  </si>
  <si>
    <t>5.3.26</t>
  </si>
  <si>
    <t>შპს ორბი ჯგუფი ბათუმი</t>
  </si>
  <si>
    <t>5.3.27</t>
  </si>
  <si>
    <t>სს საქართველოს რკინიგზა</t>
  </si>
  <si>
    <t>5.3.28</t>
  </si>
  <si>
    <t>სს აერო-სტრუქტურების ტექნოლოგიები (ციკლონი)</t>
  </si>
  <si>
    <t>5.3.29</t>
  </si>
  <si>
    <t>შპს საქართველოს გაერთიანებული წყალმომარაგების კომპანია</t>
  </si>
  <si>
    <t>5.3.30</t>
  </si>
  <si>
    <t>შპს რუსთავის წყალი</t>
  </si>
  <si>
    <t>5.3.31</t>
  </si>
  <si>
    <t>შპს საქართველოს მელიორაცია</t>
  </si>
  <si>
    <t>5.3.32</t>
  </si>
  <si>
    <t>აიდიეს ბორჯომი საქართველო, შპს აიდიეს ბორჯომი
ბევერიჯიზ კომპანის საქართველოს ფილიალი</t>
  </si>
  <si>
    <t>5.3.33</t>
  </si>
  <si>
    <t>შპს ჯორჯიან ბილდინგ გროუფ</t>
  </si>
  <si>
    <t>5.3.34</t>
  </si>
  <si>
    <t>შპს ბათუმის ნავთობტერმინალი</t>
  </si>
  <si>
    <t>5.3.35</t>
  </si>
  <si>
    <t>ჩინეთის გზებისა და ხიდების კორპორაციის საქართველოს ფილიალი</t>
  </si>
  <si>
    <t>5.3.36</t>
  </si>
  <si>
    <t>სს კორპორაცია ფოთის საზღვაო ნავსადგური</t>
  </si>
  <si>
    <t>5.3.37</t>
  </si>
  <si>
    <t>დახურული სააქციო საზოგადოება აზერბაიჯანის რკინიგზის საქართველოს ფილიალი</t>
  </si>
  <si>
    <t>5.3.38</t>
  </si>
  <si>
    <t>სს არგო</t>
  </si>
  <si>
    <t>5.3.39</t>
  </si>
  <si>
    <t>შპს შავი ზღვის ტერმინალი</t>
  </si>
  <si>
    <t>5.3.40</t>
  </si>
  <si>
    <t>შპს კარმენი</t>
  </si>
  <si>
    <t>5.3.41</t>
  </si>
  <si>
    <t>სს წყალი მარგებელი</t>
  </si>
  <si>
    <t>5.3.42</t>
  </si>
  <si>
    <t>შპს ბევრილი ჯგუფი</t>
  </si>
  <si>
    <t>5.3.43</t>
  </si>
  <si>
    <t>შპს ჯეო მეტალ</t>
  </si>
  <si>
    <t>5.3.44</t>
  </si>
  <si>
    <t>შპს ბუნებრივი აირი</t>
  </si>
  <si>
    <t>5.3.45</t>
  </si>
  <si>
    <t>შპს აიტი კორპ</t>
  </si>
  <si>
    <t>5.3.46</t>
  </si>
  <si>
    <t>შპს რეისონ ჯგუფი</t>
  </si>
  <si>
    <t>5.3.47</t>
  </si>
  <si>
    <t>სს საქართველოს სათბურის კორპორაცია</t>
  </si>
  <si>
    <t>5.3.48</t>
  </si>
  <si>
    <t>სს მინა</t>
  </si>
  <si>
    <t>5.3.49</t>
  </si>
  <si>
    <t>შპს მარჯანი-5</t>
  </si>
  <si>
    <t>5.3.50</t>
  </si>
  <si>
    <t>სს ჰუან ჰი ენერჯი</t>
  </si>
  <si>
    <t>5.3.51</t>
  </si>
  <si>
    <t>შპს პროტექ კორპორეიშენ</t>
  </si>
  <si>
    <t>5.3.52</t>
  </si>
  <si>
    <t>სს კოკა-კოლა ბოთლერს ჯორჯია</t>
  </si>
  <si>
    <t>5.3.53</t>
  </si>
  <si>
    <t>შპს მეტალ ქონსთრაქშენ ჯორჯია</t>
  </si>
  <si>
    <t>5.3.54</t>
  </si>
  <si>
    <t>შპს ევრო მეტალ +</t>
  </si>
  <si>
    <t>5.3.55</t>
  </si>
  <si>
    <t>შპს სი-ემ-ენ ინდუსტრი</t>
  </si>
  <si>
    <t>5.3.56</t>
  </si>
  <si>
    <t>შპს საინ ფიზ</t>
  </si>
  <si>
    <t>5.3.57</t>
  </si>
  <si>
    <t>შპს ჯეოფერომეტალი</t>
  </si>
  <si>
    <t>5.3.58</t>
  </si>
  <si>
    <t>შპს საქართველოს ფეროშენადნობთა რესურსების კომპანია</t>
  </si>
  <si>
    <t>5.3.59</t>
  </si>
  <si>
    <t>შპს მაღარო კაპიტალი</t>
  </si>
  <si>
    <t>5.3.60</t>
  </si>
  <si>
    <t>შპს თი ეფ ზი სერვისის</t>
  </si>
  <si>
    <t>5.3.61</t>
  </si>
  <si>
    <t>სს სვანეთი ჰიდრო</t>
  </si>
  <si>
    <t>5.3.62</t>
  </si>
  <si>
    <t>შპს მესტიაჭალა ენერჯი</t>
  </si>
  <si>
    <t>5.3.63</t>
  </si>
  <si>
    <t>სს ლომისი</t>
  </si>
  <si>
    <t>გაჩერებული ელექტროსადგურების საკუთარი მოხამარება (****)</t>
  </si>
  <si>
    <t>ელექტროენერგიის ჯამური ექსპორტი</t>
  </si>
  <si>
    <t>რუსეთში</t>
  </si>
  <si>
    <t>თურქეთში</t>
  </si>
  <si>
    <t>აზერბაიჯანში</t>
  </si>
  <si>
    <t>სომხეთში</t>
  </si>
  <si>
    <t>ელექტროენერგიის გადამცემი და გამანაწილებელი ქსელის ელექტროენერგიის ჯამური დანაკარგი</t>
  </si>
  <si>
    <t>გადამცემი სისტემის ოპერატორის მიერ ქსელში დანაკარგების დაფარვის მიზნით შესყიდული ჯამური ელექტროენერგია</t>
  </si>
  <si>
    <t>8.1.1</t>
  </si>
  <si>
    <t>სს საქართველოს სახელმწიფო ელექტროსისტემა</t>
  </si>
  <si>
    <t>გამანაწილებელი სისტემის ოპერატორების მიერ ქსელში დანაკარგების დაფარვის მიზნით შესყიდული ჯამური ელექტროენერგია</t>
  </si>
  <si>
    <t>8.2.1</t>
  </si>
  <si>
    <t>8.2.2</t>
  </si>
  <si>
    <t>სს თელასი</t>
  </si>
  <si>
    <t>ელექტროენეგიის ჯამური ტრანზიტი</t>
  </si>
  <si>
    <t>აზერბაიჯანიდან თურქეთში</t>
  </si>
  <si>
    <t>რუსეთიდან თურქეთში</t>
  </si>
  <si>
    <t>სომხეთიდან თურქეთში</t>
  </si>
  <si>
    <t>შენიშვნა:</t>
  </si>
  <si>
    <t>* ელექტროენერგიის საერთო სასადგურე დანახარჯი: ითვალისწინებს მხოლოდ ელექტროსადგურების მიერ გამომუშავებული ელექტროენერგიიდან, სადგურის საჭიროებიდან გამომდინარე ელექტროენერგიის საკუთარ მოხმარებას და სალტეზე გაცემამდე სადგურის ქსელში/ტრანსფორმატორში დაკარგულ ელექტროენერგიას.</t>
  </si>
  <si>
    <t xml:space="preserve">** ელექტროენერგიის ჯამური მიწოდება: ითვალისწინებს ელექტროენერგიის ჯამურ გამომუშავებას გამოკლებული ელექტროენერგიის საერთო სასადგურე დანახარჯი და დამატებული ჯამური იმპორტი.  </t>
  </si>
  <si>
    <t>*** ელექტროენერგიის ჯამური მოხმარება: ითვალისწინებს სრულ მოხმარებას, რომელიც შედგება აფხაზეთის, ელექტროენერგიის მიმწოდებლების, პირდაპირი მომხმარებლების და გაჩერებული ელექტროსადგურების მოხმარებას, აგრეთვე ელექტროენერგიის ჯამურ ექსპორტს და გადამცემ და გამანაწილებელ ქსელში დანაკარგების დაფარვის მიზნით შესაბამისი სისტემის ოპერატორების მიერ შესყიდული ელექტროენერგიის რაოდენობას.</t>
  </si>
  <si>
    <t>**** გაჩერებული ელექტროსადგურების საკუთარი მოხმარება: ითვალისწინებს მხოლოდ ელექტროსადგურების გაჩერების პერიოდში მათ მიერ მოხმარებულ ელექტროენერგიას.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</si>
</sst>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00000000_ ;\-#,##0.00000000\ "/>
    <numFmt numFmtId="165" formatCode="#,##0.000_ ;\-#,##0.000\ "/>
    <numFmt numFmtId="166" formatCode="#,##0.000000_ ;\-#,##0.000000\ "/>
    <numFmt numFmtId="167" formatCode="#,##0.000;\-#,##0.000;&quot; &quot;"/>
    <numFmt numFmtId="168" formatCode="_(* #,##0.00_);_(* \(#,##0.00\);_(* &quot;-&quot;??_);_(@_)"/>
    <numFmt numFmtId="169" formatCode="_(* #,##0.0_);_(* \(#,##0.0\);_(* &quot;-&quot;??_);_(@_)"/>
    <numFmt numFmtId="170" formatCode="#,##0.000"/>
    <numFmt numFmtId="171" formatCode="0.000"/>
    <numFmt numFmtId="172" formatCode="0.0"/>
    <numFmt numFmtId="173" formatCode="#,##0.00000000;\-#,##0.00000000;&quot; &quot;"/>
    <numFmt numFmtId="174" formatCode="#,##0.0000;\-#,##0.0000;&quot; &quot;"/>
    <numFmt numFmtId="175" formatCode="#,##0.0000000;\-#,##0.0000000;&quot; &quot;"/>
    <numFmt numFmtId="176" formatCode="#,##0.00;\-#,##0.00;&quot; &quot;"/>
    <numFmt numFmtId="177" formatCode="#,##0.0"/>
  </numFmts>
  <fonts count="15">
    <font>
      <sz val="10"/>
      <name val="GEO_CVEULEBRIVI"/>
      <charset val="204"/>
    </font>
    <font>
      <sz val="12"/>
      <color rgb="FFFF0000"/>
      <name val="Calibri"/>
      <family val="2"/>
      <scheme val="minor"/>
    </font>
    <font>
      <sz val="10"/>
      <name val="GEO_CVEULEBRIVI"/>
      <charset val="204"/>
    </font>
    <font>
      <sz val="10"/>
      <name val="Calibri"/>
      <family val="2"/>
      <scheme val="minor"/>
    </font>
    <font>
      <b/>
      <sz val="26"/>
      <color rgb="FF002060"/>
      <name val="Arial"/>
      <family val="2"/>
      <charset val="204"/>
    </font>
    <font>
      <u/>
      <sz val="10"/>
      <name val="Calibri"/>
      <family val="2"/>
      <scheme val="minor"/>
    </font>
    <font>
      <b/>
      <u/>
      <sz val="12"/>
      <name val="Calibri"/>
      <family val="2"/>
      <scheme val="minor"/>
    </font>
    <font>
      <sz val="12"/>
      <color indexed="9"/>
      <name val="Calibri"/>
      <family val="2"/>
      <scheme val="minor"/>
    </font>
    <font>
      <sz val="12"/>
      <name val="Calibri"/>
      <family val="2"/>
      <scheme val="minor"/>
    </font>
    <font>
      <b/>
      <sz val="12"/>
      <name val="Calibri"/>
      <family val="2"/>
      <scheme val="minor"/>
    </font>
    <font>
      <b/>
      <sz val="14"/>
      <name val="Calibri"/>
      <family val="2"/>
      <scheme val="minor"/>
    </font>
    <font>
      <sz val="10"/>
      <name val="Arial"/>
      <family val="2"/>
    </font>
    <font>
      <sz val="12"/>
      <name val="Calibri"/>
      <family val="2"/>
      <charset val="204"/>
      <scheme val="minor"/>
    </font>
    <font>
      <sz val="10"/>
      <name val="Arial"/>
      <family val="2"/>
      <charset val="204"/>
    </font>
    <font>
      <sz val="14"/>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6" tint="0.39997558519241921"/>
        <bgColor indexed="64"/>
      </patternFill>
    </fill>
  </fills>
  <borders count="5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168" fontId="2" fillId="0" borderId="0" applyFont="0" applyFill="0" applyBorder="0" applyAlignment="0" applyProtection="0"/>
    <xf numFmtId="0" fontId="11" fillId="0" borderId="0"/>
    <xf numFmtId="0" fontId="13" fillId="0" borderId="0"/>
  </cellStyleXfs>
  <cellXfs count="248">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164" fontId="7" fillId="0" borderId="0" xfId="0" applyNumberFormat="1" applyFont="1" applyAlignment="1">
      <alignment vertical="center"/>
    </xf>
    <xf numFmtId="165" fontId="7" fillId="0" borderId="0" xfId="0" applyNumberFormat="1" applyFont="1" applyAlignment="1">
      <alignment vertical="center"/>
    </xf>
    <xf numFmtId="166" fontId="7" fillId="0" borderId="0" xfId="0" applyNumberFormat="1" applyFont="1" applyAlignment="1">
      <alignment vertical="center"/>
    </xf>
    <xf numFmtId="0" fontId="8" fillId="0" borderId="0" xfId="0" applyFont="1" applyAlignment="1">
      <alignment horizontal="center" vertical="center"/>
    </xf>
    <xf numFmtId="49" fontId="9" fillId="0" borderId="1" xfId="0" applyNumberFormat="1"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0" fillId="3" borderId="2" xfId="0" applyFont="1" applyFill="1" applyBorder="1" applyAlignment="1">
      <alignment horizontal="center" vertical="center"/>
    </xf>
    <xf numFmtId="0" fontId="9" fillId="0" borderId="0" xfId="0" applyFont="1" applyAlignment="1">
      <alignment horizontal="center" vertical="center"/>
    </xf>
    <xf numFmtId="49" fontId="9" fillId="0" borderId="2" xfId="0" applyNumberFormat="1" applyFont="1" applyBorder="1" applyAlignment="1">
      <alignment horizontal="center" vertical="center"/>
    </xf>
    <xf numFmtId="0" fontId="9" fillId="4" borderId="6" xfId="0" applyFont="1" applyFill="1" applyBorder="1" applyAlignment="1">
      <alignment vertical="center"/>
    </xf>
    <xf numFmtId="167" fontId="9" fillId="4" borderId="7" xfId="0" applyNumberFormat="1" applyFont="1" applyFill="1" applyBorder="1" applyAlignment="1">
      <alignment horizontal="right" vertical="center"/>
    </xf>
    <xf numFmtId="167" fontId="9" fillId="4" borderId="8" xfId="0" applyNumberFormat="1" applyFont="1" applyFill="1" applyBorder="1" applyAlignment="1">
      <alignment horizontal="right" vertical="center"/>
    </xf>
    <xf numFmtId="169" fontId="10" fillId="4" borderId="9" xfId="1" applyNumberFormat="1" applyFont="1" applyFill="1" applyBorder="1" applyAlignment="1">
      <alignment horizontal="right" vertical="center"/>
    </xf>
    <xf numFmtId="0" fontId="9" fillId="0" borderId="0" xfId="0" applyFont="1" applyAlignment="1">
      <alignment vertical="center"/>
    </xf>
    <xf numFmtId="0" fontId="9" fillId="0" borderId="2" xfId="0" applyFont="1" applyBorder="1" applyAlignment="1">
      <alignment horizontal="center" vertical="center"/>
    </xf>
    <xf numFmtId="0" fontId="9" fillId="4" borderId="2" xfId="0" applyFont="1" applyFill="1" applyBorder="1" applyAlignment="1">
      <alignment vertical="center"/>
    </xf>
    <xf numFmtId="167" fontId="9" fillId="4" borderId="10" xfId="0" applyNumberFormat="1" applyFont="1" applyFill="1" applyBorder="1" applyAlignment="1">
      <alignment horizontal="right" vertical="center"/>
    </xf>
    <xf numFmtId="167" fontId="9" fillId="4" borderId="5" xfId="0" applyNumberFormat="1" applyFont="1" applyFill="1" applyBorder="1" applyAlignment="1">
      <alignment horizontal="right" vertical="center"/>
    </xf>
    <xf numFmtId="169" fontId="10" fillId="4" borderId="2" xfId="1" applyNumberFormat="1" applyFont="1" applyFill="1" applyBorder="1" applyAlignment="1">
      <alignment horizontal="right" vertical="center"/>
    </xf>
    <xf numFmtId="49" fontId="8" fillId="0" borderId="11" xfId="0" applyNumberFormat="1" applyFont="1" applyBorder="1" applyAlignment="1">
      <alignment horizontal="center" vertical="center"/>
    </xf>
    <xf numFmtId="0" fontId="8" fillId="0" borderId="12" xfId="0" applyFont="1" applyBorder="1" applyAlignment="1">
      <alignment vertical="center"/>
    </xf>
    <xf numFmtId="170" fontId="8" fillId="5" borderId="13" xfId="2" applyNumberFormat="1" applyFont="1" applyFill="1" applyBorder="1" applyAlignment="1">
      <alignment horizontal="right" vertical="center"/>
    </xf>
    <xf numFmtId="167" fontId="8" fillId="0" borderId="14" xfId="0" applyNumberFormat="1" applyFont="1" applyBorder="1" applyAlignment="1">
      <alignment horizontal="right" vertical="center"/>
    </xf>
    <xf numFmtId="168" fontId="8" fillId="0" borderId="14" xfId="1" applyFont="1" applyBorder="1" applyAlignment="1">
      <alignment horizontal="right" vertical="center"/>
    </xf>
    <xf numFmtId="168" fontId="8" fillId="6" borderId="14" xfId="1" applyFont="1" applyFill="1" applyBorder="1" applyAlignment="1">
      <alignment horizontal="right" vertical="center"/>
    </xf>
    <xf numFmtId="167" fontId="8" fillId="6" borderId="14" xfId="0" applyNumberFormat="1" applyFont="1" applyFill="1" applyBorder="1" applyAlignment="1">
      <alignment horizontal="right" vertical="center"/>
    </xf>
    <xf numFmtId="167" fontId="8" fillId="6" borderId="15" xfId="0" applyNumberFormat="1" applyFont="1" applyFill="1" applyBorder="1" applyAlignment="1">
      <alignment horizontal="right" vertical="center"/>
    </xf>
    <xf numFmtId="169" fontId="10" fillId="7" borderId="12" xfId="1" applyNumberFormat="1" applyFont="1" applyFill="1" applyBorder="1" applyAlignment="1">
      <alignment horizontal="right" vertical="center"/>
    </xf>
    <xf numFmtId="0" fontId="8" fillId="0" borderId="0" xfId="0" applyFont="1" applyAlignment="1">
      <alignment vertical="center"/>
    </xf>
    <xf numFmtId="49" fontId="8" fillId="0" borderId="16" xfId="0" applyNumberFormat="1" applyFont="1" applyBorder="1" applyAlignment="1">
      <alignment horizontal="center" vertical="center"/>
    </xf>
    <xf numFmtId="0" fontId="8" fillId="0" borderId="17" xfId="0" applyFont="1" applyBorder="1" applyAlignment="1">
      <alignment vertical="center"/>
    </xf>
    <xf numFmtId="167" fontId="8" fillId="0" borderId="18" xfId="0" applyNumberFormat="1" applyFont="1" applyBorder="1" applyAlignment="1">
      <alignment vertical="center"/>
    </xf>
    <xf numFmtId="167" fontId="8" fillId="0" borderId="19" xfId="0" applyNumberFormat="1" applyFont="1" applyBorder="1" applyAlignment="1">
      <alignment horizontal="right" vertical="center"/>
    </xf>
    <xf numFmtId="168" fontId="8" fillId="0" borderId="18" xfId="1" applyFont="1" applyBorder="1" applyAlignment="1">
      <alignment vertical="center"/>
    </xf>
    <xf numFmtId="167" fontId="8" fillId="0" borderId="20" xfId="0" applyNumberFormat="1" applyFont="1" applyBorder="1" applyAlignment="1">
      <alignment vertical="center"/>
    </xf>
    <xf numFmtId="169" fontId="10" fillId="7" borderId="17" xfId="1" applyNumberFormat="1" applyFont="1" applyFill="1" applyBorder="1" applyAlignment="1">
      <alignment horizontal="right" vertical="center"/>
    </xf>
    <xf numFmtId="170" fontId="8" fillId="5" borderId="18" xfId="2" applyNumberFormat="1" applyFont="1" applyFill="1" applyBorder="1" applyAlignment="1">
      <alignment horizontal="right" vertical="center"/>
    </xf>
    <xf numFmtId="168" fontId="8" fillId="0" borderId="19" xfId="1" applyFont="1" applyBorder="1" applyAlignment="1">
      <alignment horizontal="right" vertical="center"/>
    </xf>
    <xf numFmtId="168" fontId="8" fillId="6" borderId="19" xfId="1" applyFont="1" applyFill="1" applyBorder="1" applyAlignment="1">
      <alignment horizontal="right" vertical="center"/>
    </xf>
    <xf numFmtId="167" fontId="8" fillId="6" borderId="19" xfId="0" applyNumberFormat="1" applyFont="1" applyFill="1" applyBorder="1" applyAlignment="1">
      <alignment horizontal="right" vertical="center"/>
    </xf>
    <xf numFmtId="168" fontId="8" fillId="0" borderId="21" xfId="1" applyFont="1" applyFill="1" applyBorder="1" applyAlignment="1">
      <alignment horizontal="right" vertical="center"/>
    </xf>
    <xf numFmtId="0" fontId="8" fillId="0" borderId="17" xfId="0" applyFont="1" applyBorder="1" applyAlignment="1">
      <alignment vertical="center" wrapText="1"/>
    </xf>
    <xf numFmtId="170" fontId="8" fillId="0" borderId="18" xfId="2" applyNumberFormat="1" applyFont="1" applyBorder="1" applyAlignment="1">
      <alignment horizontal="right" vertical="center"/>
    </xf>
    <xf numFmtId="168" fontId="8" fillId="0" borderId="0" xfId="1" applyFont="1" applyAlignment="1">
      <alignment vertical="center"/>
    </xf>
    <xf numFmtId="49" fontId="8" fillId="0" borderId="22" xfId="0" applyNumberFormat="1" applyFont="1" applyBorder="1" applyAlignment="1">
      <alignment horizontal="center" vertical="center"/>
    </xf>
    <xf numFmtId="0" fontId="8" fillId="0" borderId="23" xfId="0" applyFont="1" applyBorder="1" applyAlignment="1">
      <alignment vertical="center" wrapText="1"/>
    </xf>
    <xf numFmtId="167" fontId="8" fillId="0" borderId="24"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8" fontId="8" fillId="0" borderId="25" xfId="1" applyFont="1" applyBorder="1" applyAlignment="1">
      <alignment horizontal="right" vertical="center"/>
    </xf>
    <xf numFmtId="167" fontId="8" fillId="6" borderId="26" xfId="0" applyNumberFormat="1" applyFont="1" applyFill="1" applyBorder="1" applyAlignment="1">
      <alignment horizontal="right" vertical="center"/>
    </xf>
    <xf numFmtId="168" fontId="8" fillId="0" borderId="27" xfId="1" applyFont="1" applyFill="1" applyBorder="1" applyAlignment="1">
      <alignment horizontal="right" vertical="center"/>
    </xf>
    <xf numFmtId="169" fontId="10" fillId="7" borderId="23" xfId="1" applyNumberFormat="1" applyFont="1" applyFill="1" applyBorder="1" applyAlignment="1">
      <alignment horizontal="right" vertical="center"/>
    </xf>
    <xf numFmtId="49" fontId="8" fillId="0" borderId="28" xfId="0" applyNumberFormat="1" applyFont="1" applyBorder="1" applyAlignment="1">
      <alignment horizontal="center" vertical="center"/>
    </xf>
    <xf numFmtId="0" fontId="8" fillId="5" borderId="9" xfId="0" applyFont="1" applyFill="1" applyBorder="1" applyAlignment="1">
      <alignment vertical="center"/>
    </xf>
    <xf numFmtId="167" fontId="9" fillId="5" borderId="3" xfId="0" applyNumberFormat="1" applyFont="1" applyFill="1" applyBorder="1" applyAlignment="1">
      <alignment horizontal="right" vertical="center"/>
    </xf>
    <xf numFmtId="167" fontId="9" fillId="5" borderId="5" xfId="0" applyNumberFormat="1" applyFont="1" applyFill="1" applyBorder="1" applyAlignment="1">
      <alignment horizontal="right" vertical="center"/>
    </xf>
    <xf numFmtId="167" fontId="9" fillId="5" borderId="10" xfId="0" applyNumberFormat="1" applyFont="1" applyFill="1" applyBorder="1" applyAlignment="1">
      <alignment horizontal="right" vertical="center"/>
    </xf>
    <xf numFmtId="167" fontId="9" fillId="5" borderId="4" xfId="0" applyNumberFormat="1" applyFont="1" applyFill="1" applyBorder="1" applyAlignment="1">
      <alignment horizontal="right" vertical="center"/>
    </xf>
    <xf numFmtId="0" fontId="8" fillId="5" borderId="0" xfId="0" applyFont="1" applyFill="1" applyAlignment="1">
      <alignment vertical="center"/>
    </xf>
    <xf numFmtId="167" fontId="9" fillId="4" borderId="3" xfId="0" applyNumberFormat="1" applyFont="1" applyFill="1" applyBorder="1" applyAlignment="1">
      <alignment horizontal="right" vertical="center"/>
    </xf>
    <xf numFmtId="0" fontId="9" fillId="4" borderId="2" xfId="0" applyFont="1" applyFill="1" applyBorder="1" applyAlignment="1">
      <alignment vertical="center" wrapText="1"/>
    </xf>
    <xf numFmtId="170" fontId="8" fillId="5" borderId="29" xfId="2" applyNumberFormat="1" applyFont="1" applyFill="1" applyBorder="1" applyAlignment="1">
      <alignment horizontal="left" vertical="center"/>
    </xf>
    <xf numFmtId="170" fontId="8" fillId="5" borderId="12" xfId="2" applyNumberFormat="1" applyFont="1" applyFill="1" applyBorder="1" applyAlignment="1">
      <alignment horizontal="left" vertical="center"/>
    </xf>
    <xf numFmtId="167" fontId="8" fillId="0" borderId="21" xfId="0" applyNumberFormat="1" applyFont="1" applyBorder="1" applyAlignment="1">
      <alignment horizontal="right" vertical="center"/>
    </xf>
    <xf numFmtId="170" fontId="8" fillId="5" borderId="30" xfId="2" applyNumberFormat="1" applyFont="1" applyFill="1" applyBorder="1" applyAlignment="1">
      <alignment horizontal="left" vertical="center"/>
    </xf>
    <xf numFmtId="170" fontId="8" fillId="5" borderId="24" xfId="2" applyNumberFormat="1" applyFont="1" applyFill="1" applyBorder="1" applyAlignment="1">
      <alignment horizontal="right" vertical="center"/>
    </xf>
    <xf numFmtId="167" fontId="8" fillId="6" borderId="25" xfId="0" applyNumberFormat="1" applyFont="1" applyFill="1" applyBorder="1" applyAlignment="1">
      <alignment horizontal="right" vertical="center"/>
    </xf>
    <xf numFmtId="49" fontId="9" fillId="0" borderId="11" xfId="0" applyNumberFormat="1" applyFont="1" applyBorder="1" applyAlignment="1">
      <alignment horizontal="center" vertical="center"/>
    </xf>
    <xf numFmtId="167" fontId="8" fillId="5" borderId="19" xfId="0" applyNumberFormat="1" applyFont="1" applyFill="1" applyBorder="1" applyAlignment="1">
      <alignment horizontal="right" vertical="center"/>
    </xf>
    <xf numFmtId="167" fontId="8" fillId="0" borderId="31" xfId="0" applyNumberFormat="1" applyFont="1" applyBorder="1" applyAlignment="1">
      <alignment horizontal="right" vertical="center"/>
    </xf>
    <xf numFmtId="167" fontId="8" fillId="0" borderId="32" xfId="0" applyNumberFormat="1" applyFont="1" applyBorder="1" applyAlignment="1">
      <alignment horizontal="right" vertical="center"/>
    </xf>
    <xf numFmtId="167" fontId="8" fillId="6" borderId="31" xfId="0" applyNumberFormat="1" applyFont="1" applyFill="1" applyBorder="1" applyAlignment="1">
      <alignment horizontal="right" vertical="center"/>
    </xf>
    <xf numFmtId="49" fontId="9" fillId="0" borderId="16" xfId="0" applyNumberFormat="1" applyFont="1" applyBorder="1" applyAlignment="1">
      <alignment horizontal="center" vertical="center"/>
    </xf>
    <xf numFmtId="167" fontId="8" fillId="0" borderId="18" xfId="0" applyNumberFormat="1" applyFont="1" applyBorder="1" applyAlignment="1">
      <alignment horizontal="right" vertical="center"/>
    </xf>
    <xf numFmtId="49" fontId="9" fillId="0" borderId="33" xfId="0" applyNumberFormat="1" applyFont="1" applyBorder="1" applyAlignment="1">
      <alignment horizontal="center" vertical="center"/>
    </xf>
    <xf numFmtId="171" fontId="12" fillId="0" borderId="34" xfId="0" applyNumberFormat="1" applyFont="1" applyBorder="1" applyAlignment="1">
      <alignment vertical="center"/>
    </xf>
    <xf numFmtId="171" fontId="12" fillId="0" borderId="31" xfId="0" applyNumberFormat="1" applyFont="1" applyBorder="1" applyAlignment="1">
      <alignment vertical="center"/>
    </xf>
    <xf numFmtId="171" fontId="12" fillId="0" borderId="31" xfId="0" applyNumberFormat="1" applyFont="1" applyBorder="1" applyAlignment="1">
      <alignment horizontal="right" vertical="center"/>
    </xf>
    <xf numFmtId="171" fontId="12" fillId="6" borderId="31" xfId="0" applyNumberFormat="1" applyFont="1" applyFill="1" applyBorder="1" applyAlignment="1">
      <alignment horizontal="right" vertical="center"/>
    </xf>
    <xf numFmtId="171" fontId="12" fillId="5" borderId="31" xfId="0" applyNumberFormat="1" applyFont="1" applyFill="1" applyBorder="1" applyAlignment="1">
      <alignment horizontal="right" vertical="center"/>
    </xf>
    <xf numFmtId="171" fontId="8" fillId="6" borderId="31" xfId="0" applyNumberFormat="1" applyFont="1" applyFill="1" applyBorder="1" applyAlignment="1">
      <alignment horizontal="right" vertical="center"/>
    </xf>
    <xf numFmtId="171" fontId="8" fillId="0" borderId="35" xfId="1" applyNumberFormat="1" applyFont="1" applyFill="1" applyBorder="1" applyAlignment="1">
      <alignment horizontal="right" vertical="center"/>
    </xf>
    <xf numFmtId="172" fontId="10" fillId="7" borderId="17" xfId="1" applyNumberFormat="1" applyFont="1" applyFill="1" applyBorder="1" applyAlignment="1">
      <alignment horizontal="right" vertical="center"/>
    </xf>
    <xf numFmtId="171" fontId="12" fillId="5" borderId="13" xfId="2" applyNumberFormat="1" applyFont="1" applyFill="1" applyBorder="1" applyAlignment="1">
      <alignment horizontal="right" vertical="center"/>
    </xf>
    <xf numFmtId="171" fontId="12" fillId="5" borderId="19" xfId="0" applyNumberFormat="1" applyFont="1" applyFill="1" applyBorder="1" applyAlignment="1">
      <alignment horizontal="right" vertical="center"/>
    </xf>
    <xf numFmtId="171" fontId="12" fillId="0" borderId="14" xfId="0" applyNumberFormat="1" applyFont="1" applyBorder="1" applyAlignment="1">
      <alignment horizontal="right" vertical="center"/>
    </xf>
    <xf numFmtId="171" fontId="12" fillId="0" borderId="19" xfId="0" applyNumberFormat="1" applyFont="1" applyBorder="1" applyAlignment="1">
      <alignment horizontal="right" vertical="center"/>
    </xf>
    <xf numFmtId="171" fontId="12" fillId="6" borderId="19" xfId="0" applyNumberFormat="1" applyFont="1" applyFill="1" applyBorder="1" applyAlignment="1">
      <alignment horizontal="right" vertical="center"/>
    </xf>
    <xf numFmtId="171" fontId="12" fillId="6" borderId="14" xfId="0" applyNumberFormat="1" applyFont="1" applyFill="1" applyBorder="1" applyAlignment="1">
      <alignment horizontal="right" vertical="center"/>
    </xf>
    <xf numFmtId="171" fontId="8" fillId="6" borderId="19" xfId="0" applyNumberFormat="1" applyFont="1" applyFill="1" applyBorder="1" applyAlignment="1">
      <alignment horizontal="right" vertical="center"/>
    </xf>
    <xf numFmtId="171" fontId="8" fillId="0" borderId="21" xfId="1" applyNumberFormat="1" applyFont="1" applyFill="1" applyBorder="1" applyAlignment="1">
      <alignment horizontal="right" vertical="center"/>
    </xf>
    <xf numFmtId="171" fontId="12" fillId="5" borderId="18" xfId="2" applyNumberFormat="1" applyFont="1" applyFill="1" applyBorder="1" applyAlignment="1">
      <alignment horizontal="right" vertical="center"/>
    </xf>
    <xf numFmtId="171" fontId="12" fillId="0" borderId="18" xfId="0" applyNumberFormat="1" applyFont="1" applyBorder="1" applyAlignment="1">
      <alignment horizontal="right" vertical="center"/>
    </xf>
    <xf numFmtId="171" fontId="12" fillId="6" borderId="18" xfId="0" applyNumberFormat="1" applyFont="1" applyFill="1" applyBorder="1" applyAlignment="1">
      <alignment horizontal="right" vertical="center"/>
    </xf>
    <xf numFmtId="171" fontId="8" fillId="6" borderId="18" xfId="0" applyNumberFormat="1" applyFont="1" applyFill="1" applyBorder="1" applyAlignment="1">
      <alignment horizontal="right" vertical="center"/>
    </xf>
    <xf numFmtId="171" fontId="12" fillId="0" borderId="19" xfId="0" applyNumberFormat="1" applyFont="1" applyBorder="1" applyAlignment="1">
      <alignment vertical="center"/>
    </xf>
    <xf numFmtId="171" fontId="12" fillId="5" borderId="19" xfId="0" applyNumberFormat="1" applyFont="1" applyFill="1" applyBorder="1" applyAlignment="1">
      <alignment vertical="center"/>
    </xf>
    <xf numFmtId="171" fontId="12" fillId="0" borderId="18" xfId="0" applyNumberFormat="1" applyFont="1" applyBorder="1" applyAlignment="1">
      <alignment vertical="center"/>
    </xf>
    <xf numFmtId="171" fontId="12" fillId="5" borderId="0" xfId="0" applyNumberFormat="1" applyFont="1" applyFill="1" applyAlignment="1">
      <alignment vertical="center"/>
    </xf>
    <xf numFmtId="171" fontId="8" fillId="6" borderId="21" xfId="0" applyNumberFormat="1" applyFont="1" applyFill="1" applyBorder="1" applyAlignment="1">
      <alignment horizontal="right" vertical="center"/>
    </xf>
    <xf numFmtId="171" fontId="8" fillId="6" borderId="20" xfId="0" applyNumberFormat="1" applyFont="1" applyFill="1" applyBorder="1" applyAlignment="1">
      <alignment horizontal="right" vertical="center"/>
    </xf>
    <xf numFmtId="171" fontId="12" fillId="0" borderId="25" xfId="0" applyNumberFormat="1" applyFont="1" applyBorder="1" applyAlignment="1">
      <alignment vertical="center"/>
    </xf>
    <xf numFmtId="171" fontId="8" fillId="0" borderId="25" xfId="0" applyNumberFormat="1" applyFont="1" applyBorder="1" applyAlignment="1">
      <alignment vertical="center"/>
    </xf>
    <xf numFmtId="171" fontId="8" fillId="0" borderId="27" xfId="0" applyNumberFormat="1" applyFont="1" applyBorder="1" applyAlignment="1">
      <alignment vertical="center"/>
    </xf>
    <xf numFmtId="171" fontId="12" fillId="0" borderId="15" xfId="0" applyNumberFormat="1" applyFont="1" applyBorder="1" applyAlignment="1">
      <alignment horizontal="right" vertical="center"/>
    </xf>
    <xf numFmtId="171" fontId="8" fillId="0" borderId="19" xfId="0" applyNumberFormat="1" applyFont="1" applyBorder="1" applyAlignment="1">
      <alignment vertical="center"/>
    </xf>
    <xf numFmtId="171" fontId="8" fillId="0" borderId="21" xfId="0" applyNumberFormat="1" applyFont="1" applyBorder="1" applyAlignment="1">
      <alignment vertical="center"/>
    </xf>
    <xf numFmtId="171" fontId="12" fillId="0" borderId="0" xfId="0" applyNumberFormat="1" applyFont="1" applyAlignment="1">
      <alignment vertical="center"/>
    </xf>
    <xf numFmtId="171" fontId="8" fillId="6" borderId="14" xfId="0" applyNumberFormat="1" applyFont="1" applyFill="1" applyBorder="1" applyAlignment="1">
      <alignment horizontal="right" vertical="center"/>
    </xf>
    <xf numFmtId="171" fontId="8" fillId="0" borderId="15" xfId="1" applyNumberFormat="1" applyFont="1" applyFill="1" applyBorder="1" applyAlignment="1">
      <alignment horizontal="right" vertical="center"/>
    </xf>
    <xf numFmtId="171" fontId="12" fillId="5" borderId="14" xfId="0" applyNumberFormat="1" applyFont="1" applyFill="1" applyBorder="1" applyAlignment="1">
      <alignment horizontal="right" vertical="center"/>
    </xf>
    <xf numFmtId="170" fontId="8" fillId="0" borderId="12" xfId="2" applyNumberFormat="1" applyFont="1" applyBorder="1" applyAlignment="1">
      <alignment horizontal="left" vertical="center"/>
    </xf>
    <xf numFmtId="171" fontId="12" fillId="0" borderId="13" xfId="0" applyNumberFormat="1" applyFont="1" applyBorder="1" applyAlignment="1">
      <alignment horizontal="right" vertical="center"/>
    </xf>
    <xf numFmtId="171" fontId="12" fillId="0" borderId="24" xfId="0" applyNumberFormat="1" applyFont="1" applyBorder="1" applyAlignment="1">
      <alignment horizontal="right" vertical="center"/>
    </xf>
    <xf numFmtId="171" fontId="12" fillId="6" borderId="25" xfId="0" applyNumberFormat="1" applyFont="1" applyFill="1" applyBorder="1" applyAlignment="1">
      <alignment horizontal="right" vertical="center"/>
    </xf>
    <xf numFmtId="171" fontId="8" fillId="6" borderId="25" xfId="0" applyNumberFormat="1" applyFont="1" applyFill="1" applyBorder="1" applyAlignment="1">
      <alignment horizontal="right" vertical="center"/>
    </xf>
    <xf numFmtId="171" fontId="12" fillId="5" borderId="18" xfId="0" applyNumberFormat="1" applyFont="1" applyFill="1" applyBorder="1" applyAlignment="1">
      <alignment horizontal="right" vertical="center"/>
    </xf>
    <xf numFmtId="171" fontId="12" fillId="5" borderId="20" xfId="0" applyNumberFormat="1" applyFont="1" applyFill="1" applyBorder="1" applyAlignment="1">
      <alignment horizontal="right" vertical="center"/>
    </xf>
    <xf numFmtId="171" fontId="12" fillId="5" borderId="19" xfId="1" applyNumberFormat="1" applyFont="1" applyFill="1" applyBorder="1" applyAlignment="1">
      <alignment horizontal="right" vertical="center"/>
    </xf>
    <xf numFmtId="171" fontId="8" fillId="0" borderId="18" xfId="0" applyNumberFormat="1" applyFont="1" applyBorder="1" applyAlignment="1">
      <alignment horizontal="right" vertical="center"/>
    </xf>
    <xf numFmtId="171" fontId="8" fillId="0" borderId="19" xfId="0" applyNumberFormat="1" applyFont="1" applyBorder="1" applyAlignment="1">
      <alignment horizontal="right" vertical="center"/>
    </xf>
    <xf numFmtId="171" fontId="12" fillId="5" borderId="24" xfId="0" applyNumberFormat="1" applyFont="1" applyFill="1" applyBorder="1" applyAlignment="1">
      <alignment horizontal="right" vertical="center"/>
    </xf>
    <xf numFmtId="171" fontId="12" fillId="0" borderId="25" xfId="0" applyNumberFormat="1" applyFont="1" applyBorder="1" applyAlignment="1">
      <alignment horizontal="right" vertical="center"/>
    </xf>
    <xf numFmtId="171" fontId="12" fillId="5" borderId="26" xfId="0" applyNumberFormat="1" applyFont="1" applyFill="1" applyBorder="1" applyAlignment="1">
      <alignment horizontal="right" vertical="center"/>
    </xf>
    <xf numFmtId="171" fontId="12" fillId="6" borderId="26" xfId="0" applyNumberFormat="1" applyFont="1" applyFill="1" applyBorder="1" applyAlignment="1">
      <alignment horizontal="right" vertical="center"/>
    </xf>
    <xf numFmtId="171" fontId="8" fillId="0" borderId="36" xfId="1" applyNumberFormat="1" applyFont="1" applyFill="1" applyBorder="1" applyAlignment="1">
      <alignment horizontal="right" vertical="center"/>
    </xf>
    <xf numFmtId="170" fontId="8" fillId="5" borderId="17" xfId="2" applyNumberFormat="1" applyFont="1" applyFill="1" applyBorder="1" applyAlignment="1">
      <alignment horizontal="left" vertical="center"/>
    </xf>
    <xf numFmtId="49" fontId="9" fillId="0" borderId="22" xfId="0" applyNumberFormat="1" applyFont="1" applyBorder="1" applyAlignment="1">
      <alignment horizontal="center" vertical="center"/>
    </xf>
    <xf numFmtId="170" fontId="8" fillId="5" borderId="9" xfId="2" applyNumberFormat="1" applyFont="1" applyFill="1" applyBorder="1" applyAlignment="1">
      <alignment horizontal="left" vertical="center"/>
    </xf>
    <xf numFmtId="171" fontId="12" fillId="0" borderId="37" xfId="0" applyNumberFormat="1" applyFont="1" applyBorder="1" applyAlignment="1">
      <alignment horizontal="right" vertical="center"/>
    </xf>
    <xf numFmtId="171" fontId="12" fillId="5" borderId="0" xfId="0" applyNumberFormat="1" applyFont="1" applyFill="1" applyAlignment="1">
      <alignment horizontal="right" vertical="center"/>
    </xf>
    <xf numFmtId="171" fontId="12" fillId="0" borderId="26" xfId="0" applyNumberFormat="1" applyFont="1" applyBorder="1" applyAlignment="1">
      <alignment horizontal="right" vertical="center"/>
    </xf>
    <xf numFmtId="171" fontId="8" fillId="6" borderId="26" xfId="0" applyNumberFormat="1" applyFont="1" applyFill="1" applyBorder="1" applyAlignment="1">
      <alignment horizontal="right" vertical="center"/>
    </xf>
    <xf numFmtId="167" fontId="8" fillId="4" borderId="10" xfId="0" applyNumberFormat="1" applyFont="1" applyFill="1" applyBorder="1" applyAlignment="1">
      <alignment horizontal="right" vertical="center"/>
    </xf>
    <xf numFmtId="167" fontId="8" fillId="4" borderId="3" xfId="0" applyNumberFormat="1" applyFont="1" applyFill="1" applyBorder="1" applyAlignment="1">
      <alignment horizontal="right" vertical="center"/>
    </xf>
    <xf numFmtId="167" fontId="8" fillId="4" borderId="5" xfId="0" applyNumberFormat="1" applyFont="1" applyFill="1" applyBorder="1" applyAlignment="1">
      <alignment horizontal="right" vertical="center"/>
    </xf>
    <xf numFmtId="168" fontId="8" fillId="4" borderId="4" xfId="1" applyFont="1" applyFill="1" applyBorder="1" applyAlignment="1">
      <alignment horizontal="right" vertical="center"/>
    </xf>
    <xf numFmtId="167" fontId="8" fillId="5" borderId="29" xfId="0" applyNumberFormat="1" applyFont="1" applyFill="1" applyBorder="1" applyAlignment="1">
      <alignment vertical="center"/>
    </xf>
    <xf numFmtId="171" fontId="8" fillId="0" borderId="13" xfId="0" applyNumberFormat="1" applyFont="1" applyBorder="1" applyAlignment="1">
      <alignment horizontal="right" vertical="center"/>
    </xf>
    <xf numFmtId="167" fontId="8" fillId="5" borderId="14" xfId="0" applyNumberFormat="1" applyFont="1" applyFill="1" applyBorder="1" applyAlignment="1">
      <alignment horizontal="right" vertical="center"/>
    </xf>
    <xf numFmtId="165" fontId="8" fillId="0" borderId="14" xfId="0" applyNumberFormat="1" applyFont="1" applyBorder="1" applyAlignment="1">
      <alignment horizontal="right" vertical="center"/>
    </xf>
    <xf numFmtId="167" fontId="8" fillId="5" borderId="17" xfId="0" applyNumberFormat="1" applyFont="1" applyFill="1" applyBorder="1" applyAlignment="1">
      <alignment vertical="center"/>
    </xf>
    <xf numFmtId="171" fontId="8" fillId="5" borderId="13" xfId="0" applyNumberFormat="1" applyFont="1" applyFill="1" applyBorder="1" applyAlignment="1">
      <alignment horizontal="right" vertical="center"/>
    </xf>
    <xf numFmtId="167" fontId="8" fillId="5" borderId="15" xfId="0" applyNumberFormat="1" applyFont="1" applyFill="1" applyBorder="1" applyAlignment="1">
      <alignment horizontal="right" vertical="center"/>
    </xf>
    <xf numFmtId="170" fontId="1" fillId="5" borderId="19" xfId="2" applyNumberFormat="1" applyFont="1" applyFill="1" applyBorder="1" applyAlignment="1">
      <alignment horizontal="right" vertical="center"/>
    </xf>
    <xf numFmtId="173" fontId="8" fillId="6" borderId="19" xfId="0" applyNumberFormat="1" applyFont="1" applyFill="1" applyBorder="1" applyAlignment="1">
      <alignment horizontal="right" vertical="center"/>
    </xf>
    <xf numFmtId="165" fontId="8" fillId="0" borderId="19" xfId="0" applyNumberFormat="1" applyFont="1" applyBorder="1" applyAlignment="1">
      <alignment horizontal="right" vertical="center"/>
    </xf>
    <xf numFmtId="167" fontId="8" fillId="6" borderId="21" xfId="0" applyNumberFormat="1" applyFont="1" applyFill="1" applyBorder="1" applyAlignment="1">
      <alignment horizontal="right" vertical="center"/>
    </xf>
    <xf numFmtId="167" fontId="8" fillId="5" borderId="38" xfId="0" applyNumberFormat="1" applyFont="1" applyFill="1" applyBorder="1" applyAlignment="1">
      <alignment vertical="center"/>
    </xf>
    <xf numFmtId="171" fontId="8" fillId="0" borderId="24" xfId="0" applyNumberFormat="1" applyFont="1" applyBorder="1" applyAlignment="1">
      <alignment horizontal="right" vertical="center"/>
    </xf>
    <xf numFmtId="167" fontId="8" fillId="5" borderId="25" xfId="0" applyNumberFormat="1" applyFont="1" applyFill="1" applyBorder="1" applyAlignment="1">
      <alignment horizontal="right" vertical="center"/>
    </xf>
    <xf numFmtId="174" fontId="8" fillId="0" borderId="25" xfId="0" applyNumberFormat="1" applyFont="1" applyBorder="1" applyAlignment="1">
      <alignment horizontal="right" vertical="center"/>
    </xf>
    <xf numFmtId="165" fontId="8" fillId="0" borderId="26" xfId="0" applyNumberFormat="1" applyFont="1" applyBorder="1" applyAlignment="1">
      <alignment horizontal="right" vertical="center"/>
    </xf>
    <xf numFmtId="174" fontId="8" fillId="6" borderId="25" xfId="0" applyNumberFormat="1" applyFont="1" applyFill="1" applyBorder="1" applyAlignment="1">
      <alignment horizontal="right" vertical="center"/>
    </xf>
    <xf numFmtId="167" fontId="8" fillId="6" borderId="27" xfId="0" applyNumberFormat="1" applyFont="1" applyFill="1" applyBorder="1" applyAlignment="1">
      <alignment horizontal="right" vertical="center"/>
    </xf>
    <xf numFmtId="0" fontId="9" fillId="0" borderId="1" xfId="0" applyFont="1" applyBorder="1" applyAlignment="1">
      <alignment horizontal="center" vertical="center"/>
    </xf>
    <xf numFmtId="0" fontId="9" fillId="8" borderId="2" xfId="0" applyFont="1" applyFill="1" applyBorder="1" applyAlignment="1">
      <alignment vertical="center"/>
    </xf>
    <xf numFmtId="167" fontId="9" fillId="8" borderId="10" xfId="0" applyNumberFormat="1" applyFont="1" applyFill="1" applyBorder="1" applyAlignment="1">
      <alignment horizontal="right" vertical="center"/>
    </xf>
    <xf numFmtId="167" fontId="9" fillId="8" borderId="5" xfId="0" applyNumberFormat="1" applyFont="1" applyFill="1" applyBorder="1" applyAlignment="1">
      <alignment horizontal="right" vertical="center"/>
    </xf>
    <xf numFmtId="169" fontId="10" fillId="8" borderId="2" xfId="1" applyNumberFormat="1" applyFont="1" applyFill="1" applyBorder="1" applyAlignment="1">
      <alignment horizontal="right" vertical="center"/>
    </xf>
    <xf numFmtId="49" fontId="9" fillId="0" borderId="0" xfId="0" applyNumberFormat="1" applyFont="1" applyAlignment="1">
      <alignment horizontal="center" vertical="center"/>
    </xf>
    <xf numFmtId="168" fontId="9" fillId="0" borderId="0" xfId="1" applyFont="1" applyAlignment="1">
      <alignment vertical="center"/>
    </xf>
    <xf numFmtId="0" fontId="9" fillId="8" borderId="2" xfId="0" applyFont="1" applyFill="1" applyBorder="1" applyAlignment="1">
      <alignment horizontal="left" vertical="center"/>
    </xf>
    <xf numFmtId="0" fontId="9" fillId="5" borderId="2" xfId="0" applyFont="1" applyFill="1" applyBorder="1" applyAlignment="1">
      <alignment horizontal="center" vertical="center"/>
    </xf>
    <xf numFmtId="167" fontId="9" fillId="4" borderId="39" xfId="0" applyNumberFormat="1" applyFont="1" applyFill="1" applyBorder="1" applyAlignment="1">
      <alignment horizontal="right" vertical="center"/>
    </xf>
    <xf numFmtId="169" fontId="10" fillId="4" borderId="30" xfId="1" applyNumberFormat="1" applyFont="1" applyFill="1" applyBorder="1" applyAlignment="1">
      <alignment horizontal="right" vertical="center"/>
    </xf>
    <xf numFmtId="0" fontId="9" fillId="4" borderId="6" xfId="0" applyFont="1" applyFill="1" applyBorder="1" applyAlignment="1">
      <alignment horizontal="left" vertical="center" wrapText="1"/>
    </xf>
    <xf numFmtId="167" fontId="9" fillId="4" borderId="40" xfId="0" applyNumberFormat="1" applyFont="1" applyFill="1" applyBorder="1" applyAlignment="1">
      <alignment horizontal="right" vertical="center"/>
    </xf>
    <xf numFmtId="167" fontId="9" fillId="4" borderId="32" xfId="0" applyNumberFormat="1" applyFont="1" applyFill="1" applyBorder="1" applyAlignment="1">
      <alignment horizontal="right" vertical="center"/>
    </xf>
    <xf numFmtId="169" fontId="10" fillId="4" borderId="6" xfId="1" applyNumberFormat="1" applyFont="1" applyFill="1" applyBorder="1" applyAlignment="1">
      <alignment horizontal="right" vertical="center"/>
    </xf>
    <xf numFmtId="0" fontId="9" fillId="4" borderId="2" xfId="3" applyFont="1" applyFill="1" applyBorder="1" applyAlignment="1">
      <alignment vertical="center" wrapText="1"/>
    </xf>
    <xf numFmtId="167" fontId="9" fillId="4" borderId="4" xfId="0" applyNumberFormat="1" applyFont="1" applyFill="1" applyBorder="1" applyAlignment="1">
      <alignment horizontal="right" vertical="center"/>
    </xf>
    <xf numFmtId="168" fontId="8" fillId="0" borderId="0" xfId="0" applyNumberFormat="1" applyFont="1" applyAlignment="1">
      <alignment vertical="center"/>
    </xf>
    <xf numFmtId="49" fontId="9" fillId="0" borderId="12" xfId="0" applyNumberFormat="1" applyFont="1" applyBorder="1" applyAlignment="1">
      <alignment horizontal="center" vertical="center"/>
    </xf>
    <xf numFmtId="0" fontId="8" fillId="5" borderId="12" xfId="3" applyFont="1" applyFill="1" applyBorder="1" applyAlignment="1">
      <alignment horizontal="left" vertical="center"/>
    </xf>
    <xf numFmtId="171" fontId="8" fillId="0" borderId="34" xfId="0" applyNumberFormat="1" applyFont="1" applyBorder="1" applyAlignment="1">
      <alignment horizontal="right" vertical="center"/>
    </xf>
    <xf numFmtId="167" fontId="8" fillId="0" borderId="15" xfId="0" applyNumberFormat="1" applyFont="1" applyBorder="1" applyAlignment="1">
      <alignment horizontal="right" vertical="center"/>
    </xf>
    <xf numFmtId="49" fontId="9" fillId="0" borderId="23" xfId="0" applyNumberFormat="1" applyFont="1" applyBorder="1" applyAlignment="1">
      <alignment horizontal="center" vertical="center"/>
    </xf>
    <xf numFmtId="0" fontId="8" fillId="5" borderId="38" xfId="3" applyFont="1" applyFill="1" applyBorder="1" applyAlignment="1">
      <alignment vertical="center"/>
    </xf>
    <xf numFmtId="171" fontId="8" fillId="0" borderId="7" xfId="0" applyNumberFormat="1" applyFont="1" applyBorder="1" applyAlignment="1">
      <alignment horizontal="right" vertical="center"/>
    </xf>
    <xf numFmtId="167" fontId="8" fillId="0" borderId="36" xfId="0" applyNumberFormat="1" applyFont="1" applyBorder="1" applyAlignment="1">
      <alignment horizontal="right" vertical="center"/>
    </xf>
    <xf numFmtId="167" fontId="8" fillId="0" borderId="27" xfId="0" applyNumberFormat="1" applyFont="1" applyBorder="1" applyAlignment="1">
      <alignment horizontal="right" vertical="center"/>
    </xf>
    <xf numFmtId="0" fontId="8" fillId="5" borderId="12" xfId="0" applyFont="1" applyFill="1" applyBorder="1" applyAlignment="1">
      <alignment vertical="center"/>
    </xf>
    <xf numFmtId="167" fontId="8" fillId="0" borderId="34" xfId="0" applyNumberFormat="1" applyFont="1" applyBorder="1" applyAlignment="1">
      <alignment horizontal="right" vertical="center"/>
    </xf>
    <xf numFmtId="167" fontId="8" fillId="5" borderId="31" xfId="0" applyNumberFormat="1" applyFont="1" applyFill="1" applyBorder="1" applyAlignment="1">
      <alignment horizontal="right" vertical="center"/>
    </xf>
    <xf numFmtId="167" fontId="8" fillId="0" borderId="41" xfId="0" applyNumberFormat="1" applyFont="1" applyBorder="1" applyAlignment="1">
      <alignment horizontal="right" vertical="center"/>
    </xf>
    <xf numFmtId="49" fontId="9" fillId="0" borderId="17" xfId="0" applyNumberFormat="1" applyFont="1" applyBorder="1" applyAlignment="1">
      <alignment horizontal="center" vertical="center"/>
    </xf>
    <xf numFmtId="0" fontId="8" fillId="5" borderId="17" xfId="0" applyFont="1" applyFill="1" applyBorder="1" applyAlignment="1">
      <alignment vertical="center"/>
    </xf>
    <xf numFmtId="167" fontId="8" fillId="0" borderId="42" xfId="0" applyNumberFormat="1" applyFont="1" applyBorder="1" applyAlignment="1">
      <alignment horizontal="right" vertical="center"/>
    </xf>
    <xf numFmtId="175" fontId="8" fillId="0" borderId="19" xfId="0" applyNumberFormat="1" applyFont="1" applyBorder="1" applyAlignment="1">
      <alignment horizontal="right" vertical="center"/>
    </xf>
    <xf numFmtId="0" fontId="8" fillId="5" borderId="17" xfId="0" applyFont="1" applyFill="1" applyBorder="1" applyAlignment="1">
      <alignment vertical="center" wrapText="1"/>
    </xf>
    <xf numFmtId="167" fontId="8" fillId="0" borderId="19" xfId="0" applyNumberFormat="1" applyFont="1" applyBorder="1" applyAlignment="1">
      <alignment vertical="center"/>
    </xf>
    <xf numFmtId="176" fontId="8" fillId="0" borderId="19" xfId="0" applyNumberFormat="1" applyFont="1" applyBorder="1" applyAlignment="1">
      <alignment horizontal="right" vertical="center"/>
    </xf>
    <xf numFmtId="167" fontId="8" fillId="5" borderId="19" xfId="0" applyNumberFormat="1" applyFont="1" applyFill="1" applyBorder="1" applyAlignment="1">
      <alignment vertical="center"/>
    </xf>
    <xf numFmtId="167" fontId="8" fillId="0" borderId="25" xfId="0" applyNumberFormat="1" applyFont="1" applyBorder="1" applyAlignment="1">
      <alignment vertical="center"/>
    </xf>
    <xf numFmtId="167" fontId="8" fillId="5" borderId="20" xfId="0" applyNumberFormat="1" applyFont="1" applyFill="1" applyBorder="1" applyAlignment="1">
      <alignment horizontal="right" vertical="center"/>
    </xf>
    <xf numFmtId="167" fontId="8" fillId="5" borderId="21" xfId="0" applyNumberFormat="1" applyFont="1" applyFill="1" applyBorder="1" applyAlignment="1">
      <alignment horizontal="right" vertical="center"/>
    </xf>
    <xf numFmtId="167" fontId="1" fillId="0" borderId="19" xfId="0" applyNumberFormat="1" applyFont="1" applyBorder="1" applyAlignment="1">
      <alignment vertical="center"/>
    </xf>
    <xf numFmtId="167" fontId="8" fillId="0" borderId="43" xfId="0" applyNumberFormat="1" applyFont="1" applyBorder="1" applyAlignment="1">
      <alignment horizontal="right" vertical="center"/>
    </xf>
    <xf numFmtId="167" fontId="8" fillId="0" borderId="44" xfId="0" applyNumberFormat="1" applyFont="1" applyBorder="1" applyAlignment="1">
      <alignment horizontal="right" vertical="center"/>
    </xf>
    <xf numFmtId="167" fontId="8" fillId="0" borderId="37" xfId="0" applyNumberFormat="1" applyFont="1" applyBorder="1" applyAlignment="1">
      <alignment horizontal="right" vertical="center"/>
    </xf>
    <xf numFmtId="167" fontId="8" fillId="5" borderId="26" xfId="0" applyNumberFormat="1" applyFont="1" applyFill="1" applyBorder="1" applyAlignment="1">
      <alignment horizontal="right" vertical="center"/>
    </xf>
    <xf numFmtId="167" fontId="8" fillId="0" borderId="26" xfId="0" applyNumberFormat="1" applyFont="1" applyBorder="1" applyAlignment="1">
      <alignment vertical="center"/>
    </xf>
    <xf numFmtId="174" fontId="8" fillId="0" borderId="19" xfId="0" applyNumberFormat="1" applyFont="1" applyBorder="1" applyAlignment="1">
      <alignment horizontal="right" vertical="center"/>
    </xf>
    <xf numFmtId="0" fontId="8" fillId="0" borderId="23" xfId="0" applyFont="1" applyBorder="1" applyAlignment="1">
      <alignment vertical="center"/>
    </xf>
    <xf numFmtId="0" fontId="9" fillId="0" borderId="6" xfId="0" applyFont="1" applyBorder="1" applyAlignment="1">
      <alignment horizontal="center" vertical="center"/>
    </xf>
    <xf numFmtId="0" fontId="8" fillId="0" borderId="2" xfId="0" applyFont="1" applyBorder="1" applyAlignment="1">
      <alignment vertical="center"/>
    </xf>
    <xf numFmtId="167" fontId="9" fillId="0" borderId="10" xfId="0" applyNumberFormat="1" applyFont="1" applyBorder="1" applyAlignment="1">
      <alignment horizontal="right" vertical="center"/>
    </xf>
    <xf numFmtId="167" fontId="9" fillId="0" borderId="5" xfId="0" applyNumberFormat="1" applyFont="1" applyBorder="1" applyAlignment="1">
      <alignment horizontal="right" vertical="center"/>
    </xf>
    <xf numFmtId="167" fontId="9" fillId="0" borderId="4" xfId="0" applyNumberFormat="1" applyFont="1" applyBorder="1" applyAlignment="1">
      <alignment horizontal="right" vertical="center"/>
    </xf>
    <xf numFmtId="49" fontId="9" fillId="5" borderId="12" xfId="0" applyNumberFormat="1" applyFont="1" applyFill="1" applyBorder="1" applyAlignment="1">
      <alignment horizontal="center" vertical="center"/>
    </xf>
    <xf numFmtId="0" fontId="8" fillId="5" borderId="29" xfId="0" applyFont="1" applyFill="1" applyBorder="1" applyAlignment="1">
      <alignment vertical="center"/>
    </xf>
    <xf numFmtId="167" fontId="9" fillId="5" borderId="34" xfId="0" applyNumberFormat="1" applyFont="1" applyFill="1" applyBorder="1" applyAlignment="1">
      <alignment horizontal="right" vertical="center"/>
    </xf>
    <xf numFmtId="167" fontId="9" fillId="5" borderId="31" xfId="0" applyNumberFormat="1" applyFont="1" applyFill="1" applyBorder="1" applyAlignment="1">
      <alignment horizontal="right" vertical="center"/>
    </xf>
    <xf numFmtId="167" fontId="9" fillId="5" borderId="35" xfId="0" applyNumberFormat="1" applyFont="1" applyFill="1" applyBorder="1" applyAlignment="1">
      <alignment horizontal="right" vertical="center"/>
    </xf>
    <xf numFmtId="169" fontId="10" fillId="7" borderId="29" xfId="1" applyNumberFormat="1" applyFont="1" applyFill="1" applyBorder="1" applyAlignment="1">
      <alignment horizontal="right" vertical="center"/>
    </xf>
    <xf numFmtId="49" fontId="9" fillId="5" borderId="38" xfId="0" applyNumberFormat="1" applyFont="1" applyFill="1" applyBorder="1" applyAlignment="1">
      <alignment horizontal="center" vertical="center"/>
    </xf>
    <xf numFmtId="0" fontId="8" fillId="5" borderId="30" xfId="0" applyFont="1" applyFill="1" applyBorder="1" applyAlignment="1">
      <alignment vertical="center"/>
    </xf>
    <xf numFmtId="167" fontId="9" fillId="5" borderId="45" xfId="0" applyNumberFormat="1" applyFont="1" applyFill="1" applyBorder="1" applyAlignment="1">
      <alignment horizontal="right" vertical="center"/>
    </xf>
    <xf numFmtId="167" fontId="9" fillId="5" borderId="46" xfId="0" applyNumberFormat="1" applyFont="1" applyFill="1" applyBorder="1" applyAlignment="1">
      <alignment horizontal="right" vertical="center"/>
    </xf>
    <xf numFmtId="167" fontId="9" fillId="5" borderId="47" xfId="0" applyNumberFormat="1" applyFont="1" applyFill="1" applyBorder="1" applyAlignment="1">
      <alignment horizontal="right" vertical="center"/>
    </xf>
    <xf numFmtId="169" fontId="10" fillId="7" borderId="38" xfId="1" applyNumberFormat="1" applyFont="1" applyFill="1" applyBorder="1" applyAlignment="1">
      <alignment horizontal="right" vertical="center"/>
    </xf>
    <xf numFmtId="177" fontId="3" fillId="0" borderId="0" xfId="0" applyNumberFormat="1" applyFont="1" applyAlignment="1">
      <alignment vertical="center"/>
    </xf>
    <xf numFmtId="0" fontId="14" fillId="0" borderId="0" xfId="0" applyFont="1" applyAlignment="1">
      <alignment vertical="center"/>
    </xf>
    <xf numFmtId="0" fontId="9" fillId="5" borderId="6" xfId="0" applyFont="1" applyFill="1" applyBorder="1" applyAlignment="1">
      <alignment horizontal="center" vertical="center"/>
    </xf>
    <xf numFmtId="0" fontId="9" fillId="5" borderId="29" xfId="0" applyFont="1" applyFill="1" applyBorder="1" applyAlignment="1">
      <alignment horizontal="center" vertical="center"/>
    </xf>
    <xf numFmtId="0" fontId="8" fillId="0" borderId="48" xfId="0" applyFont="1" applyBorder="1" applyAlignment="1">
      <alignment vertical="center"/>
    </xf>
    <xf numFmtId="0" fontId="9" fillId="5" borderId="17" xfId="0" applyFont="1" applyFill="1" applyBorder="1" applyAlignment="1">
      <alignment horizontal="center" vertical="center"/>
    </xf>
    <xf numFmtId="0" fontId="8" fillId="0" borderId="49" xfId="0" applyFont="1" applyBorder="1" applyAlignment="1">
      <alignment vertical="center"/>
    </xf>
    <xf numFmtId="0" fontId="9" fillId="5" borderId="38" xfId="0" applyFont="1" applyFill="1" applyBorder="1" applyAlignment="1">
      <alignment horizontal="center" vertical="center"/>
    </xf>
    <xf numFmtId="0" fontId="8" fillId="0" borderId="50" xfId="0" applyFont="1" applyBorder="1" applyAlignment="1">
      <alignment vertical="center"/>
    </xf>
    <xf numFmtId="171" fontId="8" fillId="0" borderId="45" xfId="0" applyNumberFormat="1" applyFont="1" applyBorder="1" applyAlignment="1">
      <alignment horizontal="right" vertical="center"/>
    </xf>
    <xf numFmtId="167" fontId="8" fillId="0" borderId="46" xfId="0" applyNumberFormat="1" applyFont="1" applyBorder="1" applyAlignment="1">
      <alignment horizontal="right" vertical="center"/>
    </xf>
    <xf numFmtId="167" fontId="8" fillId="6" borderId="46" xfId="0" applyNumberFormat="1" applyFont="1" applyFill="1" applyBorder="1" applyAlignment="1">
      <alignment horizontal="right" vertical="center"/>
    </xf>
    <xf numFmtId="167" fontId="8" fillId="6" borderId="47" xfId="0" applyNumberFormat="1" applyFont="1" applyFill="1" applyBorder="1" applyAlignment="1">
      <alignment horizontal="right" vertical="center"/>
    </xf>
    <xf numFmtId="0" fontId="10"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cellXfs>
  <cellStyles count="4">
    <cellStyle name="Comma" xfId="1" builtinId="3"/>
    <cellStyle name="Normal" xfId="0" builtinId="0"/>
    <cellStyle name="Normal_2006w faqt balansi" xfId="3" xr:uid="{9310AE43-CA2D-D249-9277-BA571F9D57DA}"/>
    <cellStyle name="Normal_gamomuSaveba 2000-01-02-03-04-05w" xfId="2" xr:uid="{BAE6EE90-837C-A24A-ADFF-299AA97E1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200DA-E378-7247-8AFE-F3B860E0554B}">
  <sheetPr>
    <tabColor theme="5" tint="-0.249977111117893"/>
  </sheetPr>
  <dimension ref="A1:V239"/>
  <sheetViews>
    <sheetView tabSelected="1" zoomScale="80" zoomScaleNormal="80" zoomScaleSheetLayoutView="80" workbookViewId="0">
      <pane xSplit="2" ySplit="5" topLeftCell="C6" activePane="bottomRight" state="frozen"/>
      <selection pane="topRight" activeCell="C1" sqref="C1"/>
      <selection pane="bottomLeft" activeCell="A6" sqref="A6"/>
      <selection pane="bottomRight" activeCell="B5" sqref="B5"/>
    </sheetView>
  </sheetViews>
  <sheetFormatPr baseColWidth="10" defaultColWidth="9.19921875" defaultRowHeight="19"/>
  <cols>
    <col min="1" max="1" width="12.19921875" style="1" customWidth="1"/>
    <col min="2" max="2" width="85.19921875" style="37" bestFit="1" customWidth="1"/>
    <col min="3" max="3" width="17.19921875" style="1" customWidth="1"/>
    <col min="4" max="4" width="19.19921875" style="1" customWidth="1"/>
    <col min="5" max="5" width="18.59765625" style="1" bestFit="1" customWidth="1"/>
    <col min="6" max="6" width="18" style="1" bestFit="1" customWidth="1"/>
    <col min="7" max="7" width="17.19921875" style="1" bestFit="1" customWidth="1"/>
    <col min="8" max="8" width="18.796875" style="1" bestFit="1" customWidth="1"/>
    <col min="9" max="9" width="15" style="1" bestFit="1" customWidth="1"/>
    <col min="10" max="10" width="17.19921875" style="1" bestFit="1" customWidth="1"/>
    <col min="11" max="11" width="16.59765625" style="1" customWidth="1"/>
    <col min="12" max="12" width="15.59765625" style="1" customWidth="1"/>
    <col min="13" max="13" width="16.796875" style="1" customWidth="1"/>
    <col min="14" max="14" width="16" style="1" customWidth="1"/>
    <col min="15" max="15" width="18.796875" style="233" bestFit="1" customWidth="1"/>
    <col min="16" max="16" width="9.19921875" style="1"/>
    <col min="17" max="17" width="11.19921875" style="1" bestFit="1" customWidth="1"/>
    <col min="18" max="16384" width="9.19921875" style="1"/>
  </cols>
  <sheetData>
    <row r="1" spans="1:22" ht="41.25" customHeight="1">
      <c r="B1" s="2" t="s">
        <v>0</v>
      </c>
      <c r="C1" s="2"/>
      <c r="D1" s="2"/>
      <c r="E1" s="2"/>
      <c r="F1" s="2"/>
      <c r="G1" s="2"/>
      <c r="H1" s="2"/>
      <c r="I1" s="2"/>
      <c r="J1" s="2"/>
      <c r="K1" s="2"/>
      <c r="L1" s="2"/>
      <c r="M1" s="2"/>
      <c r="N1" s="2"/>
      <c r="O1" s="2"/>
    </row>
    <row r="2" spans="1:22" s="3" customFormat="1" ht="28.5" customHeight="1" thickBot="1">
      <c r="B2" s="4"/>
      <c r="C2" s="5">
        <v>30</v>
      </c>
      <c r="D2" s="6"/>
      <c r="E2" s="5">
        <v>30</v>
      </c>
      <c r="F2" s="5"/>
      <c r="G2" s="5"/>
      <c r="H2" s="5"/>
      <c r="I2" s="7"/>
      <c r="J2" s="5"/>
      <c r="K2" s="5">
        <v>846301552.70000005</v>
      </c>
      <c r="L2" s="8">
        <f>J129+J126</f>
        <v>0</v>
      </c>
      <c r="M2" s="5"/>
      <c r="N2" s="9" t="s">
        <v>1</v>
      </c>
      <c r="O2" s="9"/>
    </row>
    <row r="3" spans="1:22" s="16" customFormat="1" ht="28.5" customHeight="1" thickBot="1">
      <c r="A3" s="10"/>
      <c r="B3" s="11" t="s">
        <v>2</v>
      </c>
      <c r="C3" s="12" t="s">
        <v>3</v>
      </c>
      <c r="D3" s="13" t="s">
        <v>4</v>
      </c>
      <c r="E3" s="13" t="s">
        <v>5</v>
      </c>
      <c r="F3" s="13" t="s">
        <v>6</v>
      </c>
      <c r="G3" s="13" t="s">
        <v>7</v>
      </c>
      <c r="H3" s="13" t="s">
        <v>8</v>
      </c>
      <c r="I3" s="13" t="s">
        <v>9</v>
      </c>
      <c r="J3" s="13" t="s">
        <v>10</v>
      </c>
      <c r="K3" s="14" t="s">
        <v>11</v>
      </c>
      <c r="L3" s="14" t="s">
        <v>12</v>
      </c>
      <c r="M3" s="14" t="s">
        <v>13</v>
      </c>
      <c r="N3" s="13" t="s">
        <v>14</v>
      </c>
      <c r="O3" s="15" t="s">
        <v>15</v>
      </c>
    </row>
    <row r="4" spans="1:22" s="22" customFormat="1" ht="27" customHeight="1" thickBot="1">
      <c r="A4" s="17">
        <v>1</v>
      </c>
      <c r="B4" s="18" t="s">
        <v>16</v>
      </c>
      <c r="C4" s="19">
        <f>C5+C11+C13</f>
        <v>1110.7286978</v>
      </c>
      <c r="D4" s="20">
        <f>D5+D11+D13</f>
        <v>987.41102819999992</v>
      </c>
      <c r="E4" s="20">
        <f t="shared" ref="E4:N4" si="0">E5+E11+E13</f>
        <v>1019.4493893999999</v>
      </c>
      <c r="F4" s="20">
        <f t="shared" si="0"/>
        <v>1248.9405879000001</v>
      </c>
      <c r="G4" s="20">
        <f t="shared" si="0"/>
        <v>1325.3753498000003</v>
      </c>
      <c r="H4" s="20">
        <f t="shared" si="0"/>
        <v>1368.6021155999999</v>
      </c>
      <c r="I4" s="20">
        <f t="shared" si="0"/>
        <v>1541.3685363000004</v>
      </c>
      <c r="J4" s="20">
        <f t="shared" si="0"/>
        <v>1462.8134654000003</v>
      </c>
      <c r="K4" s="20">
        <f t="shared" si="0"/>
        <v>1117.8965128</v>
      </c>
      <c r="L4" s="20">
        <f t="shared" si="0"/>
        <v>1043.3951552999999</v>
      </c>
      <c r="M4" s="20">
        <f t="shared" si="0"/>
        <v>1003.3453434</v>
      </c>
      <c r="N4" s="20">
        <f t="shared" si="0"/>
        <v>1166.4549702999998</v>
      </c>
      <c r="O4" s="21">
        <f t="shared" ref="O4:O11" si="1">SUM(C4:N4)</f>
        <v>14395.781152200001</v>
      </c>
    </row>
    <row r="5" spans="1:22" s="22" customFormat="1" ht="27" customHeight="1" thickBot="1">
      <c r="A5" s="23">
        <v>1.1000000000000001</v>
      </c>
      <c r="B5" s="24" t="s">
        <v>17</v>
      </c>
      <c r="C5" s="25">
        <f t="shared" ref="C5:N5" si="2">SUM(C6:C10)</f>
        <v>728.39120370000001</v>
      </c>
      <c r="D5" s="26">
        <f t="shared" si="2"/>
        <v>642.77962269999989</v>
      </c>
      <c r="E5" s="26">
        <f t="shared" si="2"/>
        <v>208.25765589999997</v>
      </c>
      <c r="F5" s="26">
        <f t="shared" si="2"/>
        <v>98.274404799999999</v>
      </c>
      <c r="G5" s="26">
        <f t="shared" si="2"/>
        <v>0.894208</v>
      </c>
      <c r="H5" s="26">
        <f t="shared" si="2"/>
        <v>1.8259272</v>
      </c>
      <c r="I5" s="26">
        <f t="shared" si="2"/>
        <v>131.52975950000001</v>
      </c>
      <c r="J5" s="26">
        <f t="shared" si="2"/>
        <v>162.079184</v>
      </c>
      <c r="K5" s="26">
        <f t="shared" si="2"/>
        <v>301.94530120000002</v>
      </c>
      <c r="L5" s="26">
        <f t="shared" si="2"/>
        <v>428.69801819999998</v>
      </c>
      <c r="M5" s="26">
        <f t="shared" si="2"/>
        <v>363.55597449999999</v>
      </c>
      <c r="N5" s="26">
        <f t="shared" si="2"/>
        <v>378.22376680000002</v>
      </c>
      <c r="O5" s="27">
        <f t="shared" si="1"/>
        <v>3446.4550264999998</v>
      </c>
    </row>
    <row r="6" spans="1:22" s="37" customFormat="1" ht="27" customHeight="1">
      <c r="A6" s="28" t="s">
        <v>18</v>
      </c>
      <c r="B6" s="29" t="s">
        <v>19</v>
      </c>
      <c r="C6" s="30">
        <v>181.81774799999999</v>
      </c>
      <c r="D6" s="31">
        <v>158.683932</v>
      </c>
      <c r="E6" s="31">
        <v>8.4799919999999993</v>
      </c>
      <c r="F6" s="32">
        <v>0</v>
      </c>
      <c r="G6" s="32">
        <v>0</v>
      </c>
      <c r="H6" s="33">
        <v>0</v>
      </c>
      <c r="I6" s="34">
        <v>5.2297200000000004</v>
      </c>
      <c r="J6" s="34">
        <v>5.722836</v>
      </c>
      <c r="K6" s="33">
        <v>0</v>
      </c>
      <c r="L6" s="34">
        <v>88.878624000000002</v>
      </c>
      <c r="M6" s="34">
        <v>117.175956</v>
      </c>
      <c r="N6" s="35">
        <v>36.078755999999998</v>
      </c>
      <c r="O6" s="36">
        <f>SUM(C6:N6)</f>
        <v>602.06756399999995</v>
      </c>
    </row>
    <row r="7" spans="1:22" s="37" customFormat="1" ht="27" customHeight="1">
      <c r="A7" s="38" t="s">
        <v>20</v>
      </c>
      <c r="B7" s="39" t="s">
        <v>21</v>
      </c>
      <c r="C7" s="40">
        <v>178.5896568</v>
      </c>
      <c r="D7" s="41">
        <v>138.64336559999998</v>
      </c>
      <c r="E7" s="32">
        <v>0</v>
      </c>
      <c r="F7" s="32">
        <v>0</v>
      </c>
      <c r="G7" s="42">
        <v>0</v>
      </c>
      <c r="H7" s="40">
        <v>1.8259272</v>
      </c>
      <c r="I7" s="40">
        <v>3.1184136000000002</v>
      </c>
      <c r="J7" s="34">
        <v>3.0503448</v>
      </c>
      <c r="K7" s="42">
        <v>0</v>
      </c>
      <c r="L7" s="42">
        <v>0</v>
      </c>
      <c r="M7" s="40">
        <v>0</v>
      </c>
      <c r="N7" s="43">
        <v>0</v>
      </c>
      <c r="O7" s="44">
        <f t="shared" si="1"/>
        <v>325.22770800000001</v>
      </c>
    </row>
    <row r="8" spans="1:22" s="37" customFormat="1" ht="27" customHeight="1">
      <c r="A8" s="38" t="s">
        <v>22</v>
      </c>
      <c r="B8" s="39" t="s">
        <v>23</v>
      </c>
      <c r="C8" s="45">
        <v>29.023855999999999</v>
      </c>
      <c r="D8" s="41">
        <v>36.307763999999999</v>
      </c>
      <c r="E8" s="31">
        <v>6.4177379999999999</v>
      </c>
      <c r="F8" s="31">
        <v>1.9841200000000001</v>
      </c>
      <c r="G8" s="41">
        <v>0.894208</v>
      </c>
      <c r="H8" s="46">
        <v>0</v>
      </c>
      <c r="I8" s="47">
        <v>0</v>
      </c>
      <c r="J8" s="33">
        <v>0</v>
      </c>
      <c r="K8" s="47">
        <v>0</v>
      </c>
      <c r="L8" s="48">
        <v>3.2893780000000001</v>
      </c>
      <c r="M8" s="48">
        <v>0.43073400000000001</v>
      </c>
      <c r="N8" s="49">
        <v>10.89874</v>
      </c>
      <c r="O8" s="44">
        <f t="shared" si="1"/>
        <v>89.246538000000015</v>
      </c>
    </row>
    <row r="9" spans="1:22" s="37" customFormat="1" ht="27" customHeight="1">
      <c r="A9" s="38" t="s">
        <v>24</v>
      </c>
      <c r="B9" s="50" t="s">
        <v>25</v>
      </c>
      <c r="C9" s="51">
        <v>168.88966199999999</v>
      </c>
      <c r="D9" s="41">
        <v>152.68050059999999</v>
      </c>
      <c r="E9" s="31">
        <v>149.10195669999999</v>
      </c>
      <c r="F9" s="32">
        <v>0</v>
      </c>
      <c r="G9" s="46">
        <v>0</v>
      </c>
      <c r="H9" s="46">
        <v>0</v>
      </c>
      <c r="I9" s="52">
        <v>0</v>
      </c>
      <c r="J9" s="34">
        <v>0.68142669999999994</v>
      </c>
      <c r="K9" s="41">
        <v>150.94434939999999</v>
      </c>
      <c r="L9" s="41">
        <v>167.73615330000001</v>
      </c>
      <c r="M9" s="41">
        <v>116.3813954</v>
      </c>
      <c r="N9" s="49">
        <v>175.8437983</v>
      </c>
      <c r="O9" s="44">
        <f t="shared" si="1"/>
        <v>1082.2592423999999</v>
      </c>
    </row>
    <row r="10" spans="1:22" s="37" customFormat="1" ht="27" customHeight="1" thickBot="1">
      <c r="A10" s="53" t="s">
        <v>26</v>
      </c>
      <c r="B10" s="54" t="s">
        <v>27</v>
      </c>
      <c r="C10" s="55">
        <v>170.0702809</v>
      </c>
      <c r="D10" s="56">
        <v>156.46406049999999</v>
      </c>
      <c r="E10" s="57">
        <v>44.257969200000005</v>
      </c>
      <c r="F10" s="57">
        <v>96.290284799999995</v>
      </c>
      <c r="G10" s="58">
        <v>0</v>
      </c>
      <c r="H10" s="58">
        <v>0</v>
      </c>
      <c r="I10" s="56">
        <v>123.1816259</v>
      </c>
      <c r="J10" s="59">
        <v>152.62457649999999</v>
      </c>
      <c r="K10" s="56">
        <v>151.00095180000002</v>
      </c>
      <c r="L10" s="56">
        <v>168.79386289999999</v>
      </c>
      <c r="M10" s="56">
        <v>129.5678891</v>
      </c>
      <c r="N10" s="60">
        <v>155.40247249999999</v>
      </c>
      <c r="O10" s="61">
        <f t="shared" si="1"/>
        <v>1347.6539740999999</v>
      </c>
    </row>
    <row r="11" spans="1:22" s="37" customFormat="1" ht="30.75" customHeight="1" thickBot="1">
      <c r="A11" s="23">
        <v>1.2</v>
      </c>
      <c r="B11" s="24" t="s">
        <v>28</v>
      </c>
      <c r="C11" s="25">
        <f>C12</f>
        <v>8.0629185999999997</v>
      </c>
      <c r="D11" s="25">
        <f>D12</f>
        <v>5.7811619000000007</v>
      </c>
      <c r="E11" s="25">
        <f t="shared" ref="E11:N11" si="3">E12</f>
        <v>6.9330397999999995</v>
      </c>
      <c r="F11" s="25">
        <f t="shared" si="3"/>
        <v>8.9360863000000013</v>
      </c>
      <c r="G11" s="25">
        <f t="shared" si="3"/>
        <v>7.6569905</v>
      </c>
      <c r="H11" s="25">
        <f t="shared" si="3"/>
        <v>5.3746875999999997</v>
      </c>
      <c r="I11" s="25">
        <f t="shared" si="3"/>
        <v>8.5568439000000005</v>
      </c>
      <c r="J11" s="25">
        <f t="shared" si="3"/>
        <v>6.6734622000000003</v>
      </c>
      <c r="K11" s="25">
        <f t="shared" si="3"/>
        <v>8.3695205000000001</v>
      </c>
      <c r="L11" s="25">
        <f t="shared" si="3"/>
        <v>7.1038240999999998</v>
      </c>
      <c r="M11" s="25">
        <f t="shared" si="3"/>
        <v>6.3785767999999994</v>
      </c>
      <c r="N11" s="25">
        <f t="shared" si="3"/>
        <v>6.2945383000000001</v>
      </c>
      <c r="O11" s="27">
        <f t="shared" si="1"/>
        <v>86.121650500000001</v>
      </c>
    </row>
    <row r="12" spans="1:22" s="68" customFormat="1" ht="29.25" customHeight="1" thickBot="1">
      <c r="A12" s="62" t="s">
        <v>29</v>
      </c>
      <c r="B12" s="63" t="s">
        <v>30</v>
      </c>
      <c r="C12" s="64">
        <v>8.0629185999999997</v>
      </c>
      <c r="D12" s="65">
        <v>5.7811619000000007</v>
      </c>
      <c r="E12" s="66">
        <v>6.9330397999999995</v>
      </c>
      <c r="F12" s="66">
        <v>8.9360863000000013</v>
      </c>
      <c r="G12" s="65">
        <v>7.6569905</v>
      </c>
      <c r="H12" s="65">
        <v>5.3746875999999997</v>
      </c>
      <c r="I12" s="65">
        <v>8.5568439000000005</v>
      </c>
      <c r="J12" s="65">
        <v>6.6734622000000003</v>
      </c>
      <c r="K12" s="65">
        <v>8.3695205000000001</v>
      </c>
      <c r="L12" s="65">
        <v>7.1038240999999998</v>
      </c>
      <c r="M12" s="65">
        <v>6.3785767999999994</v>
      </c>
      <c r="N12" s="67">
        <v>6.2945383000000001</v>
      </c>
      <c r="O12" s="36">
        <f t="shared" ref="O12:O75" si="4">SUM(C12:N12)</f>
        <v>86.121650500000001</v>
      </c>
      <c r="P12" s="37"/>
      <c r="Q12" s="37"/>
      <c r="R12" s="37"/>
      <c r="S12" s="37"/>
      <c r="T12" s="37"/>
      <c r="U12" s="37"/>
      <c r="V12" s="37"/>
    </row>
    <row r="13" spans="1:22" s="22" customFormat="1" ht="32.25" customHeight="1" thickBot="1">
      <c r="A13" s="17">
        <v>1.3</v>
      </c>
      <c r="B13" s="24" t="s">
        <v>31</v>
      </c>
      <c r="C13" s="69">
        <f>C14+C22+C41</f>
        <v>374.27457549999997</v>
      </c>
      <c r="D13" s="26">
        <f>D14+D22+D41</f>
        <v>338.8502436</v>
      </c>
      <c r="E13" s="26">
        <f t="shared" ref="E13:N13" si="5">E14+E22+E41</f>
        <v>804.25869369999987</v>
      </c>
      <c r="F13" s="26">
        <f t="shared" si="5"/>
        <v>1141.7300968000002</v>
      </c>
      <c r="G13" s="26">
        <f t="shared" si="5"/>
        <v>1316.8241513000003</v>
      </c>
      <c r="H13" s="26">
        <f t="shared" si="5"/>
        <v>1361.4015007999999</v>
      </c>
      <c r="I13" s="26">
        <f t="shared" si="5"/>
        <v>1401.2819329000004</v>
      </c>
      <c r="J13" s="26">
        <f t="shared" si="5"/>
        <v>1294.0608192000002</v>
      </c>
      <c r="K13" s="26">
        <f t="shared" si="5"/>
        <v>807.58169109999994</v>
      </c>
      <c r="L13" s="26">
        <f t="shared" si="5"/>
        <v>607.59331299999997</v>
      </c>
      <c r="M13" s="26">
        <f t="shared" si="5"/>
        <v>633.41079209999998</v>
      </c>
      <c r="N13" s="26">
        <f t="shared" si="5"/>
        <v>781.93666519999988</v>
      </c>
      <c r="O13" s="27">
        <f t="shared" si="4"/>
        <v>10863.2044752</v>
      </c>
      <c r="P13" s="37"/>
      <c r="Q13" s="37"/>
      <c r="R13" s="37"/>
      <c r="S13" s="37"/>
      <c r="T13" s="37"/>
      <c r="U13" s="37"/>
      <c r="V13" s="37"/>
    </row>
    <row r="14" spans="1:22" s="22" customFormat="1" ht="33" customHeight="1" thickBot="1">
      <c r="A14" s="17" t="s">
        <v>32</v>
      </c>
      <c r="B14" s="70" t="s">
        <v>33</v>
      </c>
      <c r="C14" s="69">
        <f>SUM(C15:C21)</f>
        <v>176.48883430000001</v>
      </c>
      <c r="D14" s="26">
        <f>SUM(D15:D21)</f>
        <v>139.5758568</v>
      </c>
      <c r="E14" s="26">
        <f t="shared" ref="E14:N14" si="6">SUM(E15:E21)</f>
        <v>184.52638730000001</v>
      </c>
      <c r="F14" s="26">
        <f t="shared" si="6"/>
        <v>460.76066490000005</v>
      </c>
      <c r="G14" s="26">
        <f t="shared" si="6"/>
        <v>604.89414280000005</v>
      </c>
      <c r="H14" s="26">
        <f t="shared" si="6"/>
        <v>731.05830429999992</v>
      </c>
      <c r="I14" s="26">
        <f t="shared" si="6"/>
        <v>822.70283340000026</v>
      </c>
      <c r="J14" s="26">
        <f t="shared" si="6"/>
        <v>918.18806670000015</v>
      </c>
      <c r="K14" s="26">
        <f t="shared" si="6"/>
        <v>533.38736110000002</v>
      </c>
      <c r="L14" s="26">
        <f t="shared" si="6"/>
        <v>302.65504820000001</v>
      </c>
      <c r="M14" s="26">
        <f t="shared" si="6"/>
        <v>250.7554188</v>
      </c>
      <c r="N14" s="26">
        <f t="shared" si="6"/>
        <v>322.14686790000002</v>
      </c>
      <c r="O14" s="27">
        <f t="shared" si="4"/>
        <v>5447.1397865000008</v>
      </c>
      <c r="P14" s="37"/>
      <c r="Q14" s="37"/>
      <c r="R14" s="37"/>
      <c r="S14" s="37"/>
      <c r="T14" s="37"/>
      <c r="U14" s="37"/>
      <c r="V14" s="37"/>
    </row>
    <row r="15" spans="1:22" s="37" customFormat="1" ht="26.25" customHeight="1">
      <c r="A15" s="28" t="s">
        <v>34</v>
      </c>
      <c r="B15" s="71" t="s">
        <v>35</v>
      </c>
      <c r="C15" s="30">
        <v>63.929892700000003</v>
      </c>
      <c r="D15" s="31">
        <v>37.106398499999997</v>
      </c>
      <c r="E15" s="31">
        <v>85.327225299999995</v>
      </c>
      <c r="F15" s="31">
        <v>263.14926450000002</v>
      </c>
      <c r="G15" s="31">
        <v>400.81913260000005</v>
      </c>
      <c r="H15" s="31">
        <v>542.95520279999994</v>
      </c>
      <c r="I15" s="34">
        <v>617.70169770000007</v>
      </c>
      <c r="J15" s="34">
        <v>667.0005427000001</v>
      </c>
      <c r="K15" s="34">
        <v>377.77488219999998</v>
      </c>
      <c r="L15" s="34">
        <v>190.86866190000001</v>
      </c>
      <c r="M15" s="34">
        <v>147.2872654</v>
      </c>
      <c r="N15" s="49">
        <v>162.09078490000002</v>
      </c>
      <c r="O15" s="36">
        <f t="shared" si="4"/>
        <v>3556.0109511999995</v>
      </c>
    </row>
    <row r="16" spans="1:22" s="37" customFormat="1" ht="26.25" customHeight="1">
      <c r="A16" s="38" t="s">
        <v>36</v>
      </c>
      <c r="B16" s="72" t="s">
        <v>37</v>
      </c>
      <c r="C16" s="45">
        <v>14.4759654</v>
      </c>
      <c r="D16" s="41">
        <v>13.608602300000001</v>
      </c>
      <c r="E16" s="31">
        <v>27.7610308</v>
      </c>
      <c r="F16" s="31">
        <v>56.161261100000004</v>
      </c>
      <c r="G16" s="41">
        <v>72.344061499999995</v>
      </c>
      <c r="H16" s="41">
        <v>89.942477099999991</v>
      </c>
      <c r="I16" s="48">
        <v>95.142933900000003</v>
      </c>
      <c r="J16" s="34">
        <v>116.60907809999999</v>
      </c>
      <c r="K16" s="48">
        <v>72.446812199999997</v>
      </c>
      <c r="L16" s="48">
        <v>38.761698000000003</v>
      </c>
      <c r="M16" s="48">
        <v>37.742798499999999</v>
      </c>
      <c r="N16" s="49">
        <v>42.347314900000001</v>
      </c>
      <c r="O16" s="44">
        <f t="shared" si="4"/>
        <v>677.34403380000003</v>
      </c>
    </row>
    <row r="17" spans="1:15" s="37" customFormat="1" ht="26.25" customHeight="1">
      <c r="A17" s="38" t="s">
        <v>38</v>
      </c>
      <c r="B17" s="72" t="s">
        <v>39</v>
      </c>
      <c r="C17" s="45">
        <v>22.935396399999998</v>
      </c>
      <c r="D17" s="41">
        <v>21.271664399999999</v>
      </c>
      <c r="E17" s="31">
        <v>9.6641636000000002</v>
      </c>
      <c r="F17" s="31">
        <v>20.716126199999998</v>
      </c>
      <c r="G17" s="41">
        <v>13.1213558</v>
      </c>
      <c r="H17" s="41">
        <v>6.9827352000000005</v>
      </c>
      <c r="I17" s="48">
        <v>15.138858000000001</v>
      </c>
      <c r="J17" s="34">
        <v>23.866190600000003</v>
      </c>
      <c r="K17" s="41">
        <v>16.887466399999997</v>
      </c>
      <c r="L17" s="48">
        <v>14.9572444</v>
      </c>
      <c r="M17" s="48">
        <v>12.0438864</v>
      </c>
      <c r="N17" s="49">
        <v>27.995818199999999</v>
      </c>
      <c r="O17" s="44">
        <f t="shared" si="4"/>
        <v>205.58090559999999</v>
      </c>
    </row>
    <row r="18" spans="1:15" s="37" customFormat="1" ht="26.25" customHeight="1">
      <c r="A18" s="38" t="s">
        <v>40</v>
      </c>
      <c r="B18" s="72" t="s">
        <v>41</v>
      </c>
      <c r="C18" s="45">
        <v>29.288364000000001</v>
      </c>
      <c r="D18" s="41">
        <v>27.034787999999999</v>
      </c>
      <c r="E18" s="31">
        <v>21.515746</v>
      </c>
      <c r="F18" s="31">
        <v>32.872515999999997</v>
      </c>
      <c r="G18" s="41">
        <v>28.694877999999999</v>
      </c>
      <c r="H18" s="41">
        <v>25.634266</v>
      </c>
      <c r="I18" s="48">
        <v>25.316396000000001</v>
      </c>
      <c r="J18" s="34">
        <v>31.306187999999999</v>
      </c>
      <c r="K18" s="41">
        <v>26.091826000000001</v>
      </c>
      <c r="L18" s="48">
        <v>22.720506</v>
      </c>
      <c r="M18" s="48">
        <v>19.660827999999999</v>
      </c>
      <c r="N18" s="49">
        <v>33.863700000000001</v>
      </c>
      <c r="O18" s="44">
        <f t="shared" si="4"/>
        <v>324.00000199999994</v>
      </c>
    </row>
    <row r="19" spans="1:15" s="37" customFormat="1" ht="26.25" customHeight="1">
      <c r="A19" s="38" t="s">
        <v>42</v>
      </c>
      <c r="B19" s="72" t="s">
        <v>43</v>
      </c>
      <c r="C19" s="45">
        <v>10.010508699999999</v>
      </c>
      <c r="D19" s="73">
        <v>13.1393334</v>
      </c>
      <c r="E19" s="31">
        <v>11.0675946</v>
      </c>
      <c r="F19" s="31">
        <v>25.676072699999999</v>
      </c>
      <c r="G19" s="41">
        <v>26.159690600000001</v>
      </c>
      <c r="H19" s="41">
        <v>4.6959124000000001</v>
      </c>
      <c r="I19" s="48">
        <v>11.839898099999999</v>
      </c>
      <c r="J19" s="34">
        <v>20.338207799999999</v>
      </c>
      <c r="K19" s="41">
        <v>14.7373262</v>
      </c>
      <c r="L19" s="48">
        <v>4.0492661000000005</v>
      </c>
      <c r="M19" s="48">
        <v>5.2006650999999993</v>
      </c>
      <c r="N19" s="49">
        <v>11.500567199999999</v>
      </c>
      <c r="O19" s="44">
        <f t="shared" si="4"/>
        <v>158.41504290000003</v>
      </c>
    </row>
    <row r="20" spans="1:15" s="37" customFormat="1" ht="26.25" customHeight="1">
      <c r="A20" s="38" t="s">
        <v>44</v>
      </c>
      <c r="B20" s="72" t="s">
        <v>45</v>
      </c>
      <c r="C20" s="45">
        <v>8.305504599999999</v>
      </c>
      <c r="D20" s="73">
        <v>6.8101057000000003</v>
      </c>
      <c r="E20" s="31">
        <v>7.7096295000000001</v>
      </c>
      <c r="F20" s="31">
        <v>28.8527889</v>
      </c>
      <c r="G20" s="41">
        <v>19.524321799999999</v>
      </c>
      <c r="H20" s="41">
        <v>4.0191023000000001</v>
      </c>
      <c r="I20" s="48">
        <v>11.084966199999998</v>
      </c>
      <c r="J20" s="34">
        <v>19.018708499999999</v>
      </c>
      <c r="K20" s="41">
        <v>4.1750940999999999</v>
      </c>
      <c r="L20" s="48">
        <v>8.5881683000000013</v>
      </c>
      <c r="M20" s="48">
        <v>7.3677749000000006</v>
      </c>
      <c r="N20" s="49">
        <v>22.1632897</v>
      </c>
      <c r="O20" s="44">
        <f t="shared" si="4"/>
        <v>147.61945449999999</v>
      </c>
    </row>
    <row r="21" spans="1:15" s="37" customFormat="1" ht="26.25" customHeight="1" thickBot="1">
      <c r="A21" s="53" t="s">
        <v>46</v>
      </c>
      <c r="B21" s="74" t="s">
        <v>47</v>
      </c>
      <c r="C21" s="75">
        <v>27.5432025</v>
      </c>
      <c r="D21" s="41">
        <v>20.604964500000001</v>
      </c>
      <c r="E21" s="31">
        <v>21.480997500000001</v>
      </c>
      <c r="F21" s="31">
        <v>33.332635500000002</v>
      </c>
      <c r="G21" s="56">
        <v>44.2307025</v>
      </c>
      <c r="H21" s="41">
        <v>56.828608500000001</v>
      </c>
      <c r="I21" s="76">
        <v>46.478083499999997</v>
      </c>
      <c r="J21" s="34">
        <v>40.049151000000002</v>
      </c>
      <c r="K21" s="41">
        <v>21.273954</v>
      </c>
      <c r="L21" s="76">
        <v>22.7095035</v>
      </c>
      <c r="M21" s="76">
        <v>21.4522005</v>
      </c>
      <c r="N21" s="49">
        <v>22.185393000000001</v>
      </c>
      <c r="O21" s="44">
        <f t="shared" si="4"/>
        <v>378.1693965</v>
      </c>
    </row>
    <row r="22" spans="1:15" s="22" customFormat="1" ht="28.5" customHeight="1" thickBot="1">
      <c r="A22" s="17" t="s">
        <v>48</v>
      </c>
      <c r="B22" s="24" t="s">
        <v>49</v>
      </c>
      <c r="C22" s="69">
        <f>SUM(C23:C40)</f>
        <v>157.79202279999998</v>
      </c>
      <c r="D22" s="26">
        <f>SUM(D23:D40)</f>
        <v>164.24718610000002</v>
      </c>
      <c r="E22" s="26">
        <f t="shared" ref="E22:N22" si="7">SUM(E23:E40)</f>
        <v>515.59696189999988</v>
      </c>
      <c r="F22" s="26">
        <f t="shared" si="7"/>
        <v>555.29840100000013</v>
      </c>
      <c r="G22" s="26">
        <f t="shared" si="7"/>
        <v>575.70830170000011</v>
      </c>
      <c r="H22" s="26">
        <f t="shared" si="7"/>
        <v>508.97516660000008</v>
      </c>
      <c r="I22" s="26">
        <f t="shared" si="7"/>
        <v>466.48964009999997</v>
      </c>
      <c r="J22" s="26">
        <f t="shared" si="7"/>
        <v>309.63899169999996</v>
      </c>
      <c r="K22" s="26">
        <f t="shared" si="7"/>
        <v>213.49590110000003</v>
      </c>
      <c r="L22" s="26">
        <f t="shared" si="7"/>
        <v>229.97555549999998</v>
      </c>
      <c r="M22" s="26">
        <f t="shared" si="7"/>
        <v>294.98655069999995</v>
      </c>
      <c r="N22" s="26">
        <f t="shared" si="7"/>
        <v>369.30785949999995</v>
      </c>
      <c r="O22" s="27">
        <f t="shared" si="4"/>
        <v>4361.5125387000007</v>
      </c>
    </row>
    <row r="23" spans="1:15" s="37" customFormat="1" ht="29.25" customHeight="1">
      <c r="A23" s="77" t="s">
        <v>50</v>
      </c>
      <c r="B23" s="71" t="s">
        <v>51</v>
      </c>
      <c r="C23" s="30">
        <v>31.626615000000001</v>
      </c>
      <c r="D23" s="78">
        <v>49.668779000000001</v>
      </c>
      <c r="E23" s="31">
        <v>120.20797</v>
      </c>
      <c r="F23" s="31">
        <v>111.74873599999999</v>
      </c>
      <c r="G23" s="79">
        <v>114.297996</v>
      </c>
      <c r="H23" s="80">
        <v>111.30676</v>
      </c>
      <c r="I23" s="76">
        <v>87.205562999999998</v>
      </c>
      <c r="J23" s="34">
        <v>49.604591999999997</v>
      </c>
      <c r="K23" s="78">
        <v>30.527021000000001</v>
      </c>
      <c r="L23" s="81">
        <v>41.849311</v>
      </c>
      <c r="M23" s="81">
        <v>68.962315000000004</v>
      </c>
      <c r="N23" s="49">
        <v>94.281626000000003</v>
      </c>
      <c r="O23" s="44">
        <f t="shared" si="4"/>
        <v>911.287284</v>
      </c>
    </row>
    <row r="24" spans="1:15" s="37" customFormat="1" ht="29.25" customHeight="1">
      <c r="A24" s="82" t="s">
        <v>52</v>
      </c>
      <c r="B24" s="72" t="s">
        <v>53</v>
      </c>
      <c r="C24" s="45">
        <v>4.8443101999999998</v>
      </c>
      <c r="D24" s="78">
        <v>5.5308006000000001</v>
      </c>
      <c r="E24" s="31">
        <v>43.359222600000003</v>
      </c>
      <c r="F24" s="31">
        <v>44.138464399999997</v>
      </c>
      <c r="G24" s="41">
        <v>42.698512299999997</v>
      </c>
      <c r="H24" s="41">
        <v>47.704333399999996</v>
      </c>
      <c r="I24" s="76">
        <v>40.329667399999998</v>
      </c>
      <c r="J24" s="34">
        <v>20.234869100000001</v>
      </c>
      <c r="K24" s="78">
        <v>11.5708059</v>
      </c>
      <c r="L24" s="48">
        <v>13.7402877</v>
      </c>
      <c r="M24" s="48">
        <v>27.757534700000001</v>
      </c>
      <c r="N24" s="49">
        <v>31.755214600000002</v>
      </c>
      <c r="O24" s="44">
        <f t="shared" si="4"/>
        <v>333.66402290000002</v>
      </c>
    </row>
    <row r="25" spans="1:15" s="37" customFormat="1" ht="29.25" customHeight="1">
      <c r="A25" s="82" t="s">
        <v>54</v>
      </c>
      <c r="B25" s="72" t="s">
        <v>55</v>
      </c>
      <c r="C25" s="45">
        <v>8.5208439000000009</v>
      </c>
      <c r="D25" s="78">
        <v>11.0368821</v>
      </c>
      <c r="E25" s="31">
        <v>28.397929000000001</v>
      </c>
      <c r="F25" s="31">
        <v>27.531829100000003</v>
      </c>
      <c r="G25" s="41">
        <v>25.791682399999999</v>
      </c>
      <c r="H25" s="41">
        <v>27.242169699999998</v>
      </c>
      <c r="I25" s="76">
        <v>27.509845800000001</v>
      </c>
      <c r="J25" s="34">
        <v>26.471274999999999</v>
      </c>
      <c r="K25" s="78">
        <v>20.0263831</v>
      </c>
      <c r="L25" s="48">
        <v>21.657035</v>
      </c>
      <c r="M25" s="48">
        <v>24.408864000000001</v>
      </c>
      <c r="N25" s="49">
        <v>27.448200399999998</v>
      </c>
      <c r="O25" s="44">
        <f t="shared" si="4"/>
        <v>276.04293949999999</v>
      </c>
    </row>
    <row r="26" spans="1:15" s="37" customFormat="1" ht="29.25" customHeight="1">
      <c r="A26" s="82" t="s">
        <v>56</v>
      </c>
      <c r="B26" s="72" t="s">
        <v>57</v>
      </c>
      <c r="C26" s="45">
        <v>8.4200189999999999</v>
      </c>
      <c r="D26" s="78">
        <v>5.5447879999999996</v>
      </c>
      <c r="E26" s="31">
        <v>46.816792999999997</v>
      </c>
      <c r="F26" s="31">
        <v>51.429938999999997</v>
      </c>
      <c r="G26" s="41">
        <v>48.388432999999999</v>
      </c>
      <c r="H26" s="41">
        <v>45.594683500000002</v>
      </c>
      <c r="I26" s="76">
        <v>43.952649000000001</v>
      </c>
      <c r="J26" s="34">
        <v>33.741546499999998</v>
      </c>
      <c r="K26" s="78">
        <v>20.316591500000001</v>
      </c>
      <c r="L26" s="78">
        <v>21.109584000000002</v>
      </c>
      <c r="M26" s="48">
        <v>34.064046500000003</v>
      </c>
      <c r="N26" s="49">
        <v>40.879943500000003</v>
      </c>
      <c r="O26" s="44">
        <f t="shared" si="4"/>
        <v>400.25901650000003</v>
      </c>
    </row>
    <row r="27" spans="1:15" s="37" customFormat="1" ht="29.25" customHeight="1">
      <c r="A27" s="82" t="s">
        <v>58</v>
      </c>
      <c r="B27" s="72" t="s">
        <v>59</v>
      </c>
      <c r="C27" s="45">
        <v>4.9879775000000004</v>
      </c>
      <c r="D27" s="78">
        <v>4.6897694000000003</v>
      </c>
      <c r="E27" s="31">
        <v>7.7024675</v>
      </c>
      <c r="F27" s="31">
        <v>7.4146874</v>
      </c>
      <c r="G27" s="41">
        <v>7.2233940999999993</v>
      </c>
      <c r="H27" s="41">
        <v>7.4823572</v>
      </c>
      <c r="I27" s="76">
        <v>7.6289769999999999</v>
      </c>
      <c r="J27" s="34">
        <v>5.3536909000000001</v>
      </c>
      <c r="K27" s="78">
        <v>4.5298147999999996</v>
      </c>
      <c r="L27" s="78">
        <v>5.2641484000000007</v>
      </c>
      <c r="M27" s="48">
        <v>5.7007007999999999</v>
      </c>
      <c r="N27" s="49">
        <v>6.6078003000000001</v>
      </c>
      <c r="O27" s="44">
        <f t="shared" si="4"/>
        <v>74.585785299999998</v>
      </c>
    </row>
    <row r="28" spans="1:15" s="37" customFormat="1" ht="29.25" customHeight="1">
      <c r="A28" s="82" t="s">
        <v>60</v>
      </c>
      <c r="B28" s="72" t="s">
        <v>61</v>
      </c>
      <c r="C28" s="45">
        <v>9.9248348000000011</v>
      </c>
      <c r="D28" s="78">
        <v>9.2378691999999987</v>
      </c>
      <c r="E28" s="31">
        <v>25.975111800000001</v>
      </c>
      <c r="F28" s="31">
        <v>26.6494903</v>
      </c>
      <c r="G28" s="41">
        <v>27.063087399999997</v>
      </c>
      <c r="H28" s="41">
        <v>29.538741899999998</v>
      </c>
      <c r="I28" s="76">
        <v>22.067550799999999</v>
      </c>
      <c r="J28" s="34">
        <v>10.6224194</v>
      </c>
      <c r="K28" s="78">
        <v>8.5867099000000007</v>
      </c>
      <c r="L28" s="78">
        <v>10.570761900000001</v>
      </c>
      <c r="M28" s="48">
        <v>13.0372594</v>
      </c>
      <c r="N28" s="49">
        <v>17.001494899999997</v>
      </c>
      <c r="O28" s="44">
        <f t="shared" si="4"/>
        <v>210.27533169999998</v>
      </c>
    </row>
    <row r="29" spans="1:15" s="37" customFormat="1" ht="29.25" customHeight="1">
      <c r="A29" s="82" t="s">
        <v>62</v>
      </c>
      <c r="B29" s="72" t="s">
        <v>63</v>
      </c>
      <c r="C29" s="45">
        <v>6.2179175000000004</v>
      </c>
      <c r="D29" s="78">
        <v>6.1219475000000001</v>
      </c>
      <c r="E29" s="31">
        <v>11.539679300000001</v>
      </c>
      <c r="F29" s="31">
        <v>11.737824099999999</v>
      </c>
      <c r="G29" s="41">
        <v>12.169605499999999</v>
      </c>
      <c r="H29" s="41">
        <v>11.299451699999999</v>
      </c>
      <c r="I29" s="76">
        <v>11.4957431</v>
      </c>
      <c r="J29" s="34">
        <v>8.0677699</v>
      </c>
      <c r="K29" s="78">
        <v>3.7994289000000001</v>
      </c>
      <c r="L29" s="78">
        <v>7.3845330000000002</v>
      </c>
      <c r="M29" s="48">
        <v>7.9623000999999993</v>
      </c>
      <c r="N29" s="49">
        <v>8.4575306000000001</v>
      </c>
      <c r="O29" s="44">
        <f t="shared" si="4"/>
        <v>106.25373119999999</v>
      </c>
    </row>
    <row r="30" spans="1:15" s="37" customFormat="1" ht="29.25" customHeight="1">
      <c r="A30" s="82" t="s">
        <v>64</v>
      </c>
      <c r="B30" s="72" t="s">
        <v>65</v>
      </c>
      <c r="C30" s="45">
        <v>3.4096572000000003</v>
      </c>
      <c r="D30" s="78">
        <v>2.8112124000000001</v>
      </c>
      <c r="E30" s="31">
        <v>3.4295466000000001</v>
      </c>
      <c r="F30" s="31">
        <v>15.5918934</v>
      </c>
      <c r="G30" s="41">
        <v>18.997002600000002</v>
      </c>
      <c r="H30" s="41">
        <v>18.488636399999997</v>
      </c>
      <c r="I30" s="76">
        <v>16.390804199999998</v>
      </c>
      <c r="J30" s="34">
        <v>10.751829599999999</v>
      </c>
      <c r="K30" s="78">
        <v>10.968890400000001</v>
      </c>
      <c r="L30" s="78">
        <v>9.5657946000000003</v>
      </c>
      <c r="M30" s="48">
        <v>7.1930778000000002</v>
      </c>
      <c r="N30" s="49">
        <v>7.2418259999999997</v>
      </c>
      <c r="O30" s="44">
        <f t="shared" si="4"/>
        <v>124.8401712</v>
      </c>
    </row>
    <row r="31" spans="1:15" s="37" customFormat="1" ht="29.25" customHeight="1">
      <c r="A31" s="82" t="s">
        <v>66</v>
      </c>
      <c r="B31" s="72" t="s">
        <v>67</v>
      </c>
      <c r="C31" s="45">
        <v>7.3238257999999998</v>
      </c>
      <c r="D31" s="78">
        <v>5.8639245999999998</v>
      </c>
      <c r="E31" s="31">
        <v>12.791048999999999</v>
      </c>
      <c r="F31" s="31">
        <v>12.609163000000001</v>
      </c>
      <c r="G31" s="41">
        <v>12.617004400000001</v>
      </c>
      <c r="H31" s="41">
        <v>9.4708620000000003</v>
      </c>
      <c r="I31" s="76">
        <v>7.9290288000000002</v>
      </c>
      <c r="J31" s="34">
        <v>2.2849138</v>
      </c>
      <c r="K31" s="78">
        <v>1.7468716000000002</v>
      </c>
      <c r="L31" s="78">
        <v>7.1321342999999997</v>
      </c>
      <c r="M31" s="48">
        <v>8.4355988000000011</v>
      </c>
      <c r="N31" s="49">
        <v>11.941559099999999</v>
      </c>
      <c r="O31" s="44">
        <f t="shared" si="4"/>
        <v>100.14593520000003</v>
      </c>
    </row>
    <row r="32" spans="1:15" s="37" customFormat="1" ht="29.25" customHeight="1">
      <c r="A32" s="82" t="s">
        <v>68</v>
      </c>
      <c r="B32" s="72" t="s">
        <v>69</v>
      </c>
      <c r="C32" s="45">
        <v>1.8561951000000001</v>
      </c>
      <c r="D32" s="78">
        <v>1.7544039</v>
      </c>
      <c r="E32" s="31">
        <v>3.6456200999999999</v>
      </c>
      <c r="F32" s="31">
        <v>6.7748805000000001</v>
      </c>
      <c r="G32" s="41">
        <v>9.725589900000001</v>
      </c>
      <c r="H32" s="41">
        <v>9.2451930000000004</v>
      </c>
      <c r="I32" s="76">
        <v>10.1104647</v>
      </c>
      <c r="J32" s="34">
        <v>9.370083300000001</v>
      </c>
      <c r="K32" s="78">
        <v>6.6447309000000008</v>
      </c>
      <c r="L32" s="78">
        <v>4.0537041</v>
      </c>
      <c r="M32" s="48">
        <v>2.7344747999999997</v>
      </c>
      <c r="N32" s="49">
        <v>3.223233</v>
      </c>
      <c r="O32" s="44">
        <f t="shared" si="4"/>
        <v>69.13857329999999</v>
      </c>
    </row>
    <row r="33" spans="1:15" s="37" customFormat="1" ht="29.25" customHeight="1">
      <c r="A33" s="82" t="s">
        <v>70</v>
      </c>
      <c r="B33" s="72" t="s">
        <v>71</v>
      </c>
      <c r="C33" s="45">
        <v>22.285361300000002</v>
      </c>
      <c r="D33" s="78">
        <v>21.070728300000003</v>
      </c>
      <c r="E33" s="31">
        <v>33.189965999999998</v>
      </c>
      <c r="F33" s="31">
        <v>40.915283700000003</v>
      </c>
      <c r="G33" s="41">
        <v>49.063769700000002</v>
      </c>
      <c r="H33" s="41">
        <v>35.535388099999999</v>
      </c>
      <c r="I33" s="76">
        <v>28.743079899999998</v>
      </c>
      <c r="J33" s="34">
        <v>19.638590300000001</v>
      </c>
      <c r="K33" s="78">
        <v>22.2842573</v>
      </c>
      <c r="L33" s="48">
        <v>23.377950300000002</v>
      </c>
      <c r="M33" s="48">
        <v>22.8970807</v>
      </c>
      <c r="N33" s="49">
        <v>24.087063399999998</v>
      </c>
      <c r="O33" s="44">
        <f t="shared" si="4"/>
        <v>343.08851900000002</v>
      </c>
    </row>
    <row r="34" spans="1:15" s="37" customFormat="1" ht="29.25" customHeight="1">
      <c r="A34" s="82" t="s">
        <v>72</v>
      </c>
      <c r="B34" s="72" t="s">
        <v>73</v>
      </c>
      <c r="C34" s="83">
        <v>13.387138500000001</v>
      </c>
      <c r="D34" s="78">
        <v>11.822718800000001</v>
      </c>
      <c r="E34" s="31">
        <v>18.3242093</v>
      </c>
      <c r="F34" s="31">
        <v>37.899768100000003</v>
      </c>
      <c r="G34" s="41">
        <v>61.863381799999999</v>
      </c>
      <c r="H34" s="41">
        <v>58.733938600000002</v>
      </c>
      <c r="I34" s="76">
        <v>74.835036799999997</v>
      </c>
      <c r="J34" s="34">
        <v>70.282640999999998</v>
      </c>
      <c r="K34" s="78">
        <v>41.634134200000005</v>
      </c>
      <c r="L34" s="48">
        <v>23.050321199999999</v>
      </c>
      <c r="M34" s="48">
        <v>0</v>
      </c>
      <c r="N34" s="49">
        <v>0</v>
      </c>
      <c r="O34" s="44">
        <f t="shared" si="4"/>
        <v>411.83328829999999</v>
      </c>
    </row>
    <row r="35" spans="1:15" s="37" customFormat="1" ht="29.25" customHeight="1">
      <c r="A35" s="82" t="s">
        <v>74</v>
      </c>
      <c r="B35" s="72" t="s">
        <v>75</v>
      </c>
      <c r="C35" s="83">
        <v>11.607223300000001</v>
      </c>
      <c r="D35" s="78">
        <v>10.7949675</v>
      </c>
      <c r="E35" s="31">
        <v>26.9163149</v>
      </c>
      <c r="F35" s="31">
        <v>25.0523077</v>
      </c>
      <c r="G35" s="41">
        <v>18.984736699999999</v>
      </c>
      <c r="H35" s="41">
        <v>18.183897999999999</v>
      </c>
      <c r="I35" s="76">
        <v>16.313422899999999</v>
      </c>
      <c r="J35" s="34">
        <v>7.5596201000000001</v>
      </c>
      <c r="K35" s="78">
        <v>4.6846807000000004</v>
      </c>
      <c r="L35" s="48">
        <v>13.5895121</v>
      </c>
      <c r="M35" s="48">
        <v>19.115749300000001</v>
      </c>
      <c r="N35" s="49">
        <v>27.8424543</v>
      </c>
      <c r="O35" s="44">
        <f t="shared" si="4"/>
        <v>200.64488749999998</v>
      </c>
    </row>
    <row r="36" spans="1:15" s="37" customFormat="1" ht="29.25" customHeight="1">
      <c r="A36" s="82" t="s">
        <v>76</v>
      </c>
      <c r="B36" s="72" t="s">
        <v>77</v>
      </c>
      <c r="C36" s="83">
        <v>12.175739999999999</v>
      </c>
      <c r="D36" s="78">
        <v>8.2496399999999994</v>
      </c>
      <c r="E36" s="31">
        <v>106.08681</v>
      </c>
      <c r="F36" s="31">
        <v>106.60914</v>
      </c>
      <c r="G36" s="41">
        <v>92.122590000000002</v>
      </c>
      <c r="H36" s="41">
        <v>39.576329999999999</v>
      </c>
      <c r="I36" s="76">
        <v>31.58475</v>
      </c>
      <c r="J36" s="34">
        <v>5.5061999999999998</v>
      </c>
      <c r="K36" s="78">
        <v>3.8246699999999998</v>
      </c>
      <c r="L36" s="48">
        <v>10.101599999999999</v>
      </c>
      <c r="M36" s="48">
        <v>31.665479999999999</v>
      </c>
      <c r="N36" s="49">
        <v>40.883879999999998</v>
      </c>
      <c r="O36" s="44">
        <f t="shared" si="4"/>
        <v>488.38682999999997</v>
      </c>
    </row>
    <row r="37" spans="1:15" s="37" customFormat="1" ht="29.25" customHeight="1">
      <c r="A37" s="82" t="s">
        <v>78</v>
      </c>
      <c r="B37" s="72" t="s">
        <v>79</v>
      </c>
      <c r="C37" s="83">
        <v>6.2361789999999999</v>
      </c>
      <c r="D37" s="78">
        <v>5.3761999000000005</v>
      </c>
      <c r="E37" s="31">
        <v>12.761600400000001</v>
      </c>
      <c r="F37" s="31">
        <v>11.8517622</v>
      </c>
      <c r="G37" s="41">
        <v>7.8219925999999997</v>
      </c>
      <c r="H37" s="41">
        <v>9.8410673000000006</v>
      </c>
      <c r="I37" s="76">
        <v>8.8409218999999997</v>
      </c>
      <c r="J37" s="34">
        <v>4.6485969000000003</v>
      </c>
      <c r="K37" s="78">
        <v>2.663284</v>
      </c>
      <c r="L37" s="48">
        <v>6.5582802999999998</v>
      </c>
      <c r="M37" s="48">
        <v>9.2448724000000002</v>
      </c>
      <c r="N37" s="49">
        <v>15.7790395</v>
      </c>
      <c r="O37" s="44">
        <f t="shared" si="4"/>
        <v>101.6237964</v>
      </c>
    </row>
    <row r="38" spans="1:15" s="37" customFormat="1" ht="29.25" customHeight="1">
      <c r="A38" s="82" t="s">
        <v>80</v>
      </c>
      <c r="B38" s="72" t="s">
        <v>81</v>
      </c>
      <c r="C38" s="83">
        <v>4.5242155000000004</v>
      </c>
      <c r="D38" s="78">
        <v>4.3729937000000003</v>
      </c>
      <c r="E38" s="31">
        <v>13.5664216</v>
      </c>
      <c r="F38" s="31">
        <v>14.3817713</v>
      </c>
      <c r="G38" s="41">
        <v>15.4732717</v>
      </c>
      <c r="H38" s="41">
        <v>9.6237625999999992</v>
      </c>
      <c r="I38" s="76">
        <v>10.1064168</v>
      </c>
      <c r="J38" s="34">
        <v>3.9917742999999999</v>
      </c>
      <c r="K38" s="78">
        <v>2.9519329999999999</v>
      </c>
      <c r="L38" s="48">
        <v>3.3001756000000002</v>
      </c>
      <c r="M38" s="48">
        <v>7.7546341999999999</v>
      </c>
      <c r="N38" s="49">
        <v>10.302325199999999</v>
      </c>
      <c r="O38" s="44">
        <f t="shared" si="4"/>
        <v>100.3496955</v>
      </c>
    </row>
    <row r="39" spans="1:15" s="37" customFormat="1" ht="29.25" customHeight="1">
      <c r="A39" s="82" t="s">
        <v>82</v>
      </c>
      <c r="B39" s="72" t="s">
        <v>83</v>
      </c>
      <c r="C39" s="83">
        <v>0</v>
      </c>
      <c r="D39" s="78">
        <v>0</v>
      </c>
      <c r="E39" s="31">
        <v>0</v>
      </c>
      <c r="F39" s="31">
        <v>0</v>
      </c>
      <c r="G39" s="41">
        <v>0</v>
      </c>
      <c r="H39" s="41">
        <v>0</v>
      </c>
      <c r="I39" s="76">
        <v>0</v>
      </c>
      <c r="J39" s="34">
        <v>0</v>
      </c>
      <c r="K39" s="78">
        <v>3.7718502999999997</v>
      </c>
      <c r="L39" s="48">
        <v>2.6010267999999996</v>
      </c>
      <c r="M39" s="48">
        <v>1.356887</v>
      </c>
      <c r="N39" s="49">
        <v>0.39907749999999997</v>
      </c>
      <c r="O39" s="44">
        <f t="shared" si="4"/>
        <v>8.1288415999999994</v>
      </c>
    </row>
    <row r="40" spans="1:15" s="37" customFormat="1" ht="29.25" customHeight="1" thickBot="1">
      <c r="A40" s="82" t="s">
        <v>84</v>
      </c>
      <c r="B40" s="74" t="s">
        <v>85</v>
      </c>
      <c r="C40" s="83">
        <v>0.44396920000000001</v>
      </c>
      <c r="D40" s="78">
        <v>0.29956120000000003</v>
      </c>
      <c r="E40" s="31">
        <v>0.88625080000000001</v>
      </c>
      <c r="F40" s="31">
        <v>2.9614607999999998</v>
      </c>
      <c r="G40" s="41">
        <v>11.406251599999999</v>
      </c>
      <c r="H40" s="41">
        <v>20.1075932</v>
      </c>
      <c r="I40" s="76">
        <v>21.445717999999999</v>
      </c>
      <c r="J40" s="34">
        <v>21.508579600000001</v>
      </c>
      <c r="K40" s="78">
        <v>12.963843599999999</v>
      </c>
      <c r="L40" s="48">
        <v>5.0693951999999998</v>
      </c>
      <c r="M40" s="48">
        <v>2.6956752000000002</v>
      </c>
      <c r="N40" s="49">
        <v>1.1755911999999999</v>
      </c>
      <c r="O40" s="44">
        <f t="shared" si="4"/>
        <v>100.9638896</v>
      </c>
    </row>
    <row r="41" spans="1:15" s="37" customFormat="1" ht="29.25" customHeight="1" thickBot="1">
      <c r="A41" s="17" t="s">
        <v>86</v>
      </c>
      <c r="B41" s="24" t="s">
        <v>87</v>
      </c>
      <c r="C41" s="69">
        <f t="shared" ref="C41:L41" si="8">SUM(C42:C122)</f>
        <v>39.993718399999999</v>
      </c>
      <c r="D41" s="26">
        <f t="shared" si="8"/>
        <v>35.02720069999998</v>
      </c>
      <c r="E41" s="26">
        <f t="shared" si="8"/>
        <v>104.13534449999997</v>
      </c>
      <c r="F41" s="26">
        <f t="shared" si="8"/>
        <v>125.67103089999999</v>
      </c>
      <c r="G41" s="26">
        <f t="shared" si="8"/>
        <v>136.22170680000002</v>
      </c>
      <c r="H41" s="26">
        <f t="shared" si="8"/>
        <v>121.36802989999997</v>
      </c>
      <c r="I41" s="26">
        <f t="shared" si="8"/>
        <v>112.08945940000001</v>
      </c>
      <c r="J41" s="26">
        <f t="shared" si="8"/>
        <v>66.233760799999999</v>
      </c>
      <c r="K41" s="26">
        <f t="shared" si="8"/>
        <v>60.698428899999996</v>
      </c>
      <c r="L41" s="26">
        <f t="shared" si="8"/>
        <v>74.9627093</v>
      </c>
      <c r="M41" s="26">
        <f>SUM(M42:M123)</f>
        <v>87.668822599999956</v>
      </c>
      <c r="N41" s="26">
        <f>SUM(N42:N123)</f>
        <v>90.481937799999997</v>
      </c>
      <c r="O41" s="27">
        <f t="shared" si="4"/>
        <v>1054.55215</v>
      </c>
    </row>
    <row r="42" spans="1:15" s="37" customFormat="1" ht="29.25" customHeight="1">
      <c r="A42" s="84" t="s">
        <v>88</v>
      </c>
      <c r="B42" s="71" t="s">
        <v>89</v>
      </c>
      <c r="C42" s="85">
        <v>0</v>
      </c>
      <c r="D42" s="86">
        <v>0</v>
      </c>
      <c r="E42" s="87">
        <v>0</v>
      </c>
      <c r="F42" s="87">
        <v>0.3792624</v>
      </c>
      <c r="G42" s="87">
        <v>0.20583270000000001</v>
      </c>
      <c r="H42" s="87">
        <v>0.31621169999999998</v>
      </c>
      <c r="I42" s="88">
        <v>8.1012600000000004E-2</v>
      </c>
      <c r="J42" s="88">
        <v>0.4053582</v>
      </c>
      <c r="K42" s="89">
        <v>6.6000600000000006E-2</v>
      </c>
      <c r="L42" s="88">
        <v>0.71720010000000001</v>
      </c>
      <c r="M42" s="90">
        <v>1.7831076000000001</v>
      </c>
      <c r="N42" s="91">
        <v>1.4387220000000001</v>
      </c>
      <c r="O42" s="92">
        <f t="shared" si="4"/>
        <v>5.3927079000000004</v>
      </c>
    </row>
    <row r="43" spans="1:15" s="37" customFormat="1" ht="29.25" customHeight="1">
      <c r="A43" s="82" t="s">
        <v>90</v>
      </c>
      <c r="B43" s="72" t="s">
        <v>91</v>
      </c>
      <c r="C43" s="93">
        <v>1.5832623000000001</v>
      </c>
      <c r="D43" s="94">
        <v>1.2751585000000001</v>
      </c>
      <c r="E43" s="95">
        <v>1.9983793000000001</v>
      </c>
      <c r="F43" s="95">
        <v>2.4069775</v>
      </c>
      <c r="G43" s="96">
        <v>1.7999605000000001</v>
      </c>
      <c r="H43" s="96">
        <v>2.3035326</v>
      </c>
      <c r="I43" s="97">
        <v>1.7110758000000001</v>
      </c>
      <c r="J43" s="98">
        <v>1.1636664999999999</v>
      </c>
      <c r="K43" s="94">
        <v>2.0536316000000001</v>
      </c>
      <c r="L43" s="97">
        <v>2.1950437000000003</v>
      </c>
      <c r="M43" s="99">
        <v>2.1035262000000001</v>
      </c>
      <c r="N43" s="100">
        <v>1.6027986999999999</v>
      </c>
      <c r="O43" s="92">
        <f t="shared" si="4"/>
        <v>22.197013200000001</v>
      </c>
    </row>
    <row r="44" spans="1:15" s="37" customFormat="1" ht="29.25" customHeight="1">
      <c r="A44" s="82" t="s">
        <v>92</v>
      </c>
      <c r="B44" s="72" t="s">
        <v>93</v>
      </c>
      <c r="C44" s="101">
        <v>2.9388647000000003</v>
      </c>
      <c r="D44" s="94">
        <v>2.3337629999999998</v>
      </c>
      <c r="E44" s="95">
        <v>8.8887333000000002</v>
      </c>
      <c r="F44" s="95">
        <v>9.3989063000000002</v>
      </c>
      <c r="G44" s="102">
        <v>9.9333410000000004</v>
      </c>
      <c r="H44" s="96">
        <v>9.0995156999999995</v>
      </c>
      <c r="I44" s="103">
        <v>6.8114792</v>
      </c>
      <c r="J44" s="98">
        <v>3.0037970999999999</v>
      </c>
      <c r="K44" s="94">
        <v>3.1741605000000002</v>
      </c>
      <c r="L44" s="103">
        <v>6.9946204000000005</v>
      </c>
      <c r="M44" s="104">
        <v>7.3175135999999998</v>
      </c>
      <c r="N44" s="100">
        <v>7.4985488</v>
      </c>
      <c r="O44" s="92">
        <f t="shared" si="4"/>
        <v>77.393243599999991</v>
      </c>
    </row>
    <row r="45" spans="1:15" s="37" customFormat="1" ht="29.25" customHeight="1">
      <c r="A45" s="82" t="s">
        <v>94</v>
      </c>
      <c r="B45" s="72" t="s">
        <v>95</v>
      </c>
      <c r="C45" s="101">
        <v>0.3531029</v>
      </c>
      <c r="D45" s="94">
        <v>0.37878149999999999</v>
      </c>
      <c r="E45" s="95">
        <v>0.50126309999999996</v>
      </c>
      <c r="F45" s="95">
        <v>0.51098080000000001</v>
      </c>
      <c r="G45" s="105">
        <v>0.40682499999999999</v>
      </c>
      <c r="H45" s="96">
        <v>0.43815140000000002</v>
      </c>
      <c r="I45" s="105">
        <v>0.50508609999999998</v>
      </c>
      <c r="J45" s="98">
        <v>0.3980822</v>
      </c>
      <c r="K45" s="94">
        <v>0.42093079999999999</v>
      </c>
      <c r="L45" s="103">
        <v>0.4019665</v>
      </c>
      <c r="M45" s="104">
        <v>0.3852719</v>
      </c>
      <c r="N45" s="100">
        <v>0.3577919</v>
      </c>
      <c r="O45" s="92">
        <f t="shared" si="4"/>
        <v>5.0582341</v>
      </c>
    </row>
    <row r="46" spans="1:15" s="37" customFormat="1" ht="29.25" customHeight="1">
      <c r="A46" s="82" t="s">
        <v>96</v>
      </c>
      <c r="B46" s="72" t="s">
        <v>97</v>
      </c>
      <c r="C46" s="102">
        <v>0</v>
      </c>
      <c r="D46" s="106">
        <v>0</v>
      </c>
      <c r="E46" s="95">
        <v>0</v>
      </c>
      <c r="F46" s="95">
        <v>6.0559000000000002E-2</v>
      </c>
      <c r="G46" s="107">
        <v>0</v>
      </c>
      <c r="H46" s="96">
        <v>1.8409000000000001E-3</v>
      </c>
      <c r="I46" s="107">
        <v>0</v>
      </c>
      <c r="J46" s="98">
        <v>0</v>
      </c>
      <c r="K46" s="94">
        <v>0</v>
      </c>
      <c r="L46" s="97">
        <v>0.35517109999999996</v>
      </c>
      <c r="M46" s="99">
        <v>1.2766398999999999</v>
      </c>
      <c r="N46" s="100">
        <v>1.1477634999999999</v>
      </c>
      <c r="O46" s="92">
        <f t="shared" si="4"/>
        <v>2.8419743999999998</v>
      </c>
    </row>
    <row r="47" spans="1:15" s="37" customFormat="1" ht="29.25" customHeight="1">
      <c r="A47" s="82" t="s">
        <v>98</v>
      </c>
      <c r="B47" s="72" t="s">
        <v>99</v>
      </c>
      <c r="C47" s="102">
        <v>0</v>
      </c>
      <c r="D47" s="108">
        <v>0</v>
      </c>
      <c r="E47" s="95">
        <v>0</v>
      </c>
      <c r="F47" s="95">
        <v>0</v>
      </c>
      <c r="G47" s="107">
        <v>0</v>
      </c>
      <c r="H47" s="96">
        <v>0.30547020000000003</v>
      </c>
      <c r="I47" s="107">
        <v>5.7523104000000007</v>
      </c>
      <c r="J47" s="98">
        <v>4.2760844999999996</v>
      </c>
      <c r="K47" s="94">
        <v>0.64923569999999997</v>
      </c>
      <c r="L47" s="97">
        <v>0.1988103</v>
      </c>
      <c r="M47" s="99">
        <v>0.63424559999999996</v>
      </c>
      <c r="N47" s="100">
        <v>0.4791069</v>
      </c>
      <c r="O47" s="92">
        <f t="shared" si="4"/>
        <v>12.2952636</v>
      </c>
    </row>
    <row r="48" spans="1:15" s="37" customFormat="1" ht="29.25" customHeight="1">
      <c r="A48" s="82" t="s">
        <v>100</v>
      </c>
      <c r="B48" s="72" t="s">
        <v>101</v>
      </c>
      <c r="C48" s="102">
        <v>0.90032630000000002</v>
      </c>
      <c r="D48" s="94">
        <v>0.74766650000000001</v>
      </c>
      <c r="E48" s="95">
        <v>3.3692628999999998</v>
      </c>
      <c r="F48" s="95">
        <v>3.0898658999999999</v>
      </c>
      <c r="G48" s="107">
        <v>3.4238247000000004</v>
      </c>
      <c r="H48" s="96">
        <v>2.2386965000000001</v>
      </c>
      <c r="I48" s="107">
        <v>0.89798109999999998</v>
      </c>
      <c r="J48" s="98">
        <v>0.81629549999999995</v>
      </c>
      <c r="K48" s="94">
        <v>1.2319698000000001</v>
      </c>
      <c r="L48" s="97">
        <v>2.6332677999999996</v>
      </c>
      <c r="M48" s="99">
        <v>2.4771285000000001</v>
      </c>
      <c r="N48" s="100">
        <v>2.2448301000000002</v>
      </c>
      <c r="O48" s="92">
        <f t="shared" si="4"/>
        <v>24.071115599999999</v>
      </c>
    </row>
    <row r="49" spans="1:15" s="37" customFormat="1" ht="29.25" customHeight="1">
      <c r="A49" s="82" t="s">
        <v>102</v>
      </c>
      <c r="B49" s="72" t="s">
        <v>103</v>
      </c>
      <c r="C49" s="101">
        <v>0.23147520000000002</v>
      </c>
      <c r="D49" s="94">
        <v>0.22684029999999999</v>
      </c>
      <c r="E49" s="95">
        <v>0.65746910000000003</v>
      </c>
      <c r="F49" s="95">
        <v>0.63936380000000004</v>
      </c>
      <c r="G49" s="102">
        <v>0.82519019999999998</v>
      </c>
      <c r="H49" s="96">
        <v>0.53942869999999998</v>
      </c>
      <c r="I49" s="103">
        <v>0.28930290000000003</v>
      </c>
      <c r="J49" s="98">
        <v>0</v>
      </c>
      <c r="K49" s="94">
        <v>0.25205300000000003</v>
      </c>
      <c r="L49" s="97">
        <v>4.5863099999999997E-2</v>
      </c>
      <c r="M49" s="99">
        <v>0</v>
      </c>
      <c r="N49" s="100">
        <v>0.56571139999999998</v>
      </c>
      <c r="O49" s="92">
        <f t="shared" si="4"/>
        <v>4.2726977000000002</v>
      </c>
    </row>
    <row r="50" spans="1:15" s="22" customFormat="1" ht="29.25" customHeight="1">
      <c r="A50" s="82" t="s">
        <v>104</v>
      </c>
      <c r="B50" s="72" t="s">
        <v>105</v>
      </c>
      <c r="C50" s="101">
        <v>0.1306322</v>
      </c>
      <c r="D50" s="94">
        <v>0.60264069999999992</v>
      </c>
      <c r="E50" s="95">
        <v>2.8325747999999997</v>
      </c>
      <c r="F50" s="95">
        <v>2.8364992999999998</v>
      </c>
      <c r="G50" s="96">
        <v>2.7888606</v>
      </c>
      <c r="H50" s="96">
        <v>2.5189873999999999</v>
      </c>
      <c r="I50" s="103">
        <v>1.6230401000000001</v>
      </c>
      <c r="J50" s="98">
        <v>0.93181780000000003</v>
      </c>
      <c r="K50" s="94">
        <v>0.68968790000000002</v>
      </c>
      <c r="L50" s="96">
        <v>0.82325789999999999</v>
      </c>
      <c r="M50" s="99">
        <v>1.3875420000000001</v>
      </c>
      <c r="N50" s="109">
        <v>1.9150370000000001</v>
      </c>
      <c r="O50" s="92">
        <f t="shared" si="4"/>
        <v>19.080577700000003</v>
      </c>
    </row>
    <row r="51" spans="1:15" s="22" customFormat="1" ht="29.25" customHeight="1">
      <c r="A51" s="82" t="s">
        <v>106</v>
      </c>
      <c r="B51" s="72" t="s">
        <v>107</v>
      </c>
      <c r="C51" s="101">
        <v>1.0763613999999999</v>
      </c>
      <c r="D51" s="94">
        <v>0.97667440000000005</v>
      </c>
      <c r="E51" s="95">
        <v>0.72896939999999999</v>
      </c>
      <c r="F51" s="95">
        <v>0.70134839999999998</v>
      </c>
      <c r="G51" s="102">
        <v>0.68731369999999992</v>
      </c>
      <c r="H51" s="96">
        <v>0.72134149999999997</v>
      </c>
      <c r="I51" s="103">
        <v>0.95042819999999995</v>
      </c>
      <c r="J51" s="98">
        <v>1.0658494999999999</v>
      </c>
      <c r="K51" s="94">
        <v>1.0561254</v>
      </c>
      <c r="L51" s="102">
        <v>1.0851708999999998</v>
      </c>
      <c r="M51" s="104">
        <v>1.0456135</v>
      </c>
      <c r="N51" s="110">
        <v>1.0779274999999999</v>
      </c>
      <c r="O51" s="92">
        <f t="shared" si="4"/>
        <v>11.173123799999999</v>
      </c>
    </row>
    <row r="52" spans="1:15" s="22" customFormat="1" ht="29.25" customHeight="1">
      <c r="A52" s="82" t="s">
        <v>108</v>
      </c>
      <c r="B52" s="72" t="s">
        <v>109</v>
      </c>
      <c r="C52" s="101">
        <v>0.21754699999999999</v>
      </c>
      <c r="D52" s="94">
        <v>0.19076789999999999</v>
      </c>
      <c r="E52" s="95">
        <v>0.2376943</v>
      </c>
      <c r="F52" s="95">
        <v>0.22139829999999999</v>
      </c>
      <c r="G52" s="111">
        <v>0</v>
      </c>
      <c r="H52" s="96">
        <v>0</v>
      </c>
      <c r="I52" s="111">
        <v>0</v>
      </c>
      <c r="J52" s="98">
        <v>0</v>
      </c>
      <c r="K52" s="94">
        <v>0</v>
      </c>
      <c r="L52" s="111">
        <v>0</v>
      </c>
      <c r="M52" s="112">
        <v>0</v>
      </c>
      <c r="N52" s="113">
        <v>0</v>
      </c>
      <c r="O52" s="92">
        <f t="shared" si="4"/>
        <v>0.86740749999999989</v>
      </c>
    </row>
    <row r="53" spans="1:15" s="22" customFormat="1" ht="29.25" customHeight="1">
      <c r="A53" s="82" t="s">
        <v>110</v>
      </c>
      <c r="B53" s="72" t="s">
        <v>111</v>
      </c>
      <c r="C53" s="101">
        <v>0.28234590000000004</v>
      </c>
      <c r="D53" s="94">
        <v>0.25680700000000001</v>
      </c>
      <c r="E53" s="95">
        <v>0.57783130000000005</v>
      </c>
      <c r="F53" s="114">
        <v>0.60470459999999993</v>
      </c>
      <c r="G53" s="105">
        <v>0.62028669999999997</v>
      </c>
      <c r="H53" s="96">
        <v>0.34409770000000001</v>
      </c>
      <c r="I53" s="105">
        <v>0.48867949999999999</v>
      </c>
      <c r="J53" s="98">
        <v>0.36208200000000001</v>
      </c>
      <c r="K53" s="94">
        <v>7.6660500000000006E-2</v>
      </c>
      <c r="L53" s="105">
        <v>9.7291299999999997E-2</v>
      </c>
      <c r="M53" s="115">
        <v>0.31063390000000002</v>
      </c>
      <c r="N53" s="116">
        <v>0.3561532</v>
      </c>
      <c r="O53" s="92">
        <f t="shared" si="4"/>
        <v>4.3775735999999998</v>
      </c>
    </row>
    <row r="54" spans="1:15" s="22" customFormat="1" ht="29.25" customHeight="1">
      <c r="A54" s="82" t="s">
        <v>112</v>
      </c>
      <c r="B54" s="72" t="s">
        <v>113</v>
      </c>
      <c r="C54" s="101">
        <v>0</v>
      </c>
      <c r="D54" s="105">
        <v>0</v>
      </c>
      <c r="E54" s="95">
        <v>0.59360069999999998</v>
      </c>
      <c r="F54" s="114">
        <v>0.76415119999999992</v>
      </c>
      <c r="G54" s="105">
        <v>1.026737</v>
      </c>
      <c r="H54" s="96">
        <v>1.082257</v>
      </c>
      <c r="I54" s="105">
        <v>1.0433531999999999</v>
      </c>
      <c r="J54" s="98">
        <v>0.33819729999999998</v>
      </c>
      <c r="K54" s="94">
        <v>0</v>
      </c>
      <c r="L54" s="105">
        <v>0.58471700000000004</v>
      </c>
      <c r="M54" s="115">
        <v>0.66902810000000001</v>
      </c>
      <c r="N54" s="116">
        <v>0.56345230000000002</v>
      </c>
      <c r="O54" s="92">
        <f t="shared" si="4"/>
        <v>6.6654938000000001</v>
      </c>
    </row>
    <row r="55" spans="1:15" s="22" customFormat="1" ht="29.25" customHeight="1">
      <c r="A55" s="82" t="s">
        <v>114</v>
      </c>
      <c r="B55" s="72" t="s">
        <v>115</v>
      </c>
      <c r="C55" s="102">
        <v>0</v>
      </c>
      <c r="D55" s="117">
        <v>0</v>
      </c>
      <c r="E55" s="95">
        <v>0</v>
      </c>
      <c r="F55" s="95">
        <v>3.6499999999999998E-4</v>
      </c>
      <c r="G55" s="95">
        <v>0</v>
      </c>
      <c r="H55" s="96">
        <v>2.9709000000000003E-3</v>
      </c>
      <c r="I55" s="98">
        <v>0</v>
      </c>
      <c r="J55" s="98">
        <v>0</v>
      </c>
      <c r="K55" s="94">
        <v>0</v>
      </c>
      <c r="L55" s="98">
        <v>0.115929</v>
      </c>
      <c r="M55" s="118">
        <v>0.4442313</v>
      </c>
      <c r="N55" s="119">
        <v>0.4201857</v>
      </c>
      <c r="O55" s="92">
        <f t="shared" si="4"/>
        <v>0.9836819</v>
      </c>
    </row>
    <row r="56" spans="1:15" s="22" customFormat="1" ht="29.25" customHeight="1">
      <c r="A56" s="82" t="s">
        <v>116</v>
      </c>
      <c r="B56" s="72" t="s">
        <v>117</v>
      </c>
      <c r="C56" s="101">
        <v>0.25713999999999998</v>
      </c>
      <c r="D56" s="94">
        <v>0.21997649999999999</v>
      </c>
      <c r="E56" s="95">
        <v>1.0372293000000001</v>
      </c>
      <c r="F56" s="95">
        <v>1.2364526</v>
      </c>
      <c r="G56" s="95">
        <v>1.3350681000000002</v>
      </c>
      <c r="H56" s="96">
        <v>1.2215761000000001</v>
      </c>
      <c r="I56" s="98">
        <v>1.0714026999999999</v>
      </c>
      <c r="J56" s="98">
        <v>0.56698539999999997</v>
      </c>
      <c r="K56" s="94">
        <v>0.84720949999999995</v>
      </c>
      <c r="L56" s="98">
        <v>0.83773310000000001</v>
      </c>
      <c r="M56" s="118">
        <v>0.58319500000000002</v>
      </c>
      <c r="N56" s="100">
        <v>0.74355990000000005</v>
      </c>
      <c r="O56" s="92">
        <f t="shared" si="4"/>
        <v>9.9575281999999987</v>
      </c>
    </row>
    <row r="57" spans="1:15" s="22" customFormat="1" ht="29.25" customHeight="1">
      <c r="A57" s="82" t="s">
        <v>118</v>
      </c>
      <c r="B57" s="72" t="s">
        <v>119</v>
      </c>
      <c r="C57" s="101">
        <v>0</v>
      </c>
      <c r="D57" s="94">
        <v>0</v>
      </c>
      <c r="E57" s="95">
        <v>0</v>
      </c>
      <c r="F57" s="95">
        <v>0</v>
      </c>
      <c r="G57" s="95">
        <v>0</v>
      </c>
      <c r="H57" s="96">
        <v>0</v>
      </c>
      <c r="I57" s="98">
        <v>0</v>
      </c>
      <c r="J57" s="98">
        <v>0</v>
      </c>
      <c r="K57" s="94">
        <v>0</v>
      </c>
      <c r="L57" s="98">
        <v>0</v>
      </c>
      <c r="M57" s="118">
        <v>0</v>
      </c>
      <c r="N57" s="100">
        <v>0</v>
      </c>
      <c r="O57" s="92">
        <f t="shared" si="4"/>
        <v>0</v>
      </c>
    </row>
    <row r="58" spans="1:15" s="22" customFormat="1" ht="29.25" customHeight="1">
      <c r="A58" s="82" t="s">
        <v>120</v>
      </c>
      <c r="B58" s="72" t="s">
        <v>121</v>
      </c>
      <c r="C58" s="101">
        <v>0.17788120000000002</v>
      </c>
      <c r="D58" s="94">
        <v>0.16154779999999999</v>
      </c>
      <c r="E58" s="95">
        <v>0.17312520000000001</v>
      </c>
      <c r="F58" s="95">
        <v>0.16556650000000001</v>
      </c>
      <c r="G58" s="95">
        <v>0.17236020000000002</v>
      </c>
      <c r="H58" s="96">
        <v>0.16329450000000001</v>
      </c>
      <c r="I58" s="98">
        <v>0.166295</v>
      </c>
      <c r="J58" s="98">
        <v>0.1298801</v>
      </c>
      <c r="K58" s="94">
        <v>0.1454056</v>
      </c>
      <c r="L58" s="98">
        <v>0.16141439999999999</v>
      </c>
      <c r="M58" s="118">
        <v>0.15229200000000001</v>
      </c>
      <c r="N58" s="100">
        <v>0.16014900000000001</v>
      </c>
      <c r="O58" s="92">
        <f t="shared" si="4"/>
        <v>1.9292115000000003</v>
      </c>
    </row>
    <row r="59" spans="1:15" s="22" customFormat="1" ht="29.25" customHeight="1">
      <c r="A59" s="82" t="s">
        <v>122</v>
      </c>
      <c r="B59" s="72" t="s">
        <v>123</v>
      </c>
      <c r="C59" s="101">
        <v>0.86055930000000003</v>
      </c>
      <c r="D59" s="94">
        <v>0.68300300000000003</v>
      </c>
      <c r="E59" s="95">
        <v>0.82690659999999994</v>
      </c>
      <c r="F59" s="95">
        <v>0.83201609999999993</v>
      </c>
      <c r="G59" s="95">
        <v>0.85307750000000004</v>
      </c>
      <c r="H59" s="96">
        <v>0.80451230000000007</v>
      </c>
      <c r="I59" s="98">
        <v>0.80285590000000007</v>
      </c>
      <c r="J59" s="98">
        <v>0.48952649999999998</v>
      </c>
      <c r="K59" s="94">
        <v>0.41414849999999997</v>
      </c>
      <c r="L59" s="98">
        <v>0.7638571999999999</v>
      </c>
      <c r="M59" s="118">
        <v>0.75119599999999997</v>
      </c>
      <c r="N59" s="100">
        <v>0.84764819999999996</v>
      </c>
      <c r="O59" s="92">
        <f t="shared" si="4"/>
        <v>8.9293071000000008</v>
      </c>
    </row>
    <row r="60" spans="1:15" s="22" customFormat="1" ht="29.25" customHeight="1">
      <c r="A60" s="82" t="s">
        <v>124</v>
      </c>
      <c r="B60" s="72" t="s">
        <v>125</v>
      </c>
      <c r="C60" s="101">
        <v>0.53627569999999991</v>
      </c>
      <c r="D60" s="94">
        <v>1.0267244</v>
      </c>
      <c r="E60" s="95">
        <v>1.2588378999999998</v>
      </c>
      <c r="F60" s="95">
        <v>1.2934884</v>
      </c>
      <c r="G60" s="95">
        <v>1.1578683999999999</v>
      </c>
      <c r="H60" s="96">
        <v>0.56761600000000001</v>
      </c>
      <c r="I60" s="98">
        <v>0.67197359999999995</v>
      </c>
      <c r="J60" s="98">
        <v>0.67021560000000002</v>
      </c>
      <c r="K60" s="94">
        <v>0.16742929999999998</v>
      </c>
      <c r="L60" s="98">
        <v>0.52069480000000001</v>
      </c>
      <c r="M60" s="118">
        <v>1.0861213999999999</v>
      </c>
      <c r="N60" s="100">
        <v>0.9216493</v>
      </c>
      <c r="O60" s="92">
        <f t="shared" si="4"/>
        <v>9.8788948000000012</v>
      </c>
    </row>
    <row r="61" spans="1:15" s="22" customFormat="1" ht="29.25" customHeight="1">
      <c r="A61" s="82" t="s">
        <v>126</v>
      </c>
      <c r="B61" s="72" t="s">
        <v>127</v>
      </c>
      <c r="C61" s="101">
        <v>0.18335289999999999</v>
      </c>
      <c r="D61" s="94">
        <v>0.22108900000000001</v>
      </c>
      <c r="E61" s="95">
        <v>0.47962909999999997</v>
      </c>
      <c r="F61" s="95">
        <v>0.46948119999999999</v>
      </c>
      <c r="G61" s="95">
        <v>0.45014940000000003</v>
      </c>
      <c r="H61" s="96">
        <v>0.40842650000000003</v>
      </c>
      <c r="I61" s="98">
        <v>0.42485420000000002</v>
      </c>
      <c r="J61" s="98">
        <v>0.27851809999999999</v>
      </c>
      <c r="K61" s="94">
        <v>0.3184979</v>
      </c>
      <c r="L61" s="98">
        <v>0.24985309999999999</v>
      </c>
      <c r="M61" s="118">
        <v>0.2268995</v>
      </c>
      <c r="N61" s="100">
        <v>0.41598590000000002</v>
      </c>
      <c r="O61" s="92">
        <f t="shared" si="4"/>
        <v>4.1267368000000006</v>
      </c>
    </row>
    <row r="62" spans="1:15" s="22" customFormat="1" ht="29.25" customHeight="1">
      <c r="A62" s="82" t="s">
        <v>128</v>
      </c>
      <c r="B62" s="72" t="s">
        <v>129</v>
      </c>
      <c r="C62" s="101">
        <v>0.21732750000000001</v>
      </c>
      <c r="D62" s="94">
        <v>0.19095129999999999</v>
      </c>
      <c r="E62" s="95">
        <v>0.36372870000000002</v>
      </c>
      <c r="F62" s="95">
        <v>0.2838657</v>
      </c>
      <c r="G62" s="95">
        <v>0.1706261</v>
      </c>
      <c r="H62" s="96">
        <v>5.7846099999999998E-2</v>
      </c>
      <c r="I62" s="98">
        <v>0.20887429999999998</v>
      </c>
      <c r="J62" s="98">
        <v>3.1802999999999998E-2</v>
      </c>
      <c r="K62" s="94">
        <v>6.1206199999999995E-2</v>
      </c>
      <c r="L62" s="98">
        <v>0.23846520000000002</v>
      </c>
      <c r="M62" s="118">
        <v>0.2044446</v>
      </c>
      <c r="N62" s="100">
        <v>0.25736560000000003</v>
      </c>
      <c r="O62" s="92">
        <f t="shared" si="4"/>
        <v>2.2865042999999998</v>
      </c>
    </row>
    <row r="63" spans="1:15" s="22" customFormat="1" ht="29.25" customHeight="1">
      <c r="A63" s="82" t="s">
        <v>130</v>
      </c>
      <c r="B63" s="72" t="s">
        <v>131</v>
      </c>
      <c r="C63" s="101">
        <v>0.50491490000000006</v>
      </c>
      <c r="D63" s="94">
        <v>0.37660470000000001</v>
      </c>
      <c r="E63" s="95">
        <v>0.1095276</v>
      </c>
      <c r="F63" s="95">
        <v>0</v>
      </c>
      <c r="G63" s="95">
        <v>0</v>
      </c>
      <c r="H63" s="96">
        <v>0.14714179999999999</v>
      </c>
      <c r="I63" s="98">
        <v>0.46550459999999999</v>
      </c>
      <c r="J63" s="98">
        <v>0.2323385</v>
      </c>
      <c r="K63" s="94">
        <v>0.28219949999999999</v>
      </c>
      <c r="L63" s="98">
        <v>0.56970500000000002</v>
      </c>
      <c r="M63" s="118">
        <v>0.5213951</v>
      </c>
      <c r="N63" s="100">
        <v>0.746282</v>
      </c>
      <c r="O63" s="92">
        <f t="shared" si="4"/>
        <v>3.9556136999999998</v>
      </c>
    </row>
    <row r="64" spans="1:15" s="22" customFormat="1" ht="29.25" customHeight="1">
      <c r="A64" s="82" t="s">
        <v>132</v>
      </c>
      <c r="B64" s="72" t="s">
        <v>133</v>
      </c>
      <c r="C64" s="101">
        <v>0</v>
      </c>
      <c r="D64" s="94">
        <v>6.8266999999999994E-2</v>
      </c>
      <c r="E64" s="95">
        <v>0.37284459999999997</v>
      </c>
      <c r="F64" s="95">
        <v>0.1951234</v>
      </c>
      <c r="G64" s="95">
        <v>0.16003510000000001</v>
      </c>
      <c r="H64" s="96">
        <v>3.30499E-2</v>
      </c>
      <c r="I64" s="98">
        <v>0</v>
      </c>
      <c r="J64" s="98">
        <v>0</v>
      </c>
      <c r="K64" s="94">
        <v>0</v>
      </c>
      <c r="L64" s="98">
        <v>0</v>
      </c>
      <c r="M64" s="118">
        <v>0</v>
      </c>
      <c r="N64" s="100">
        <v>0.14937610000000001</v>
      </c>
      <c r="O64" s="92">
        <f t="shared" si="4"/>
        <v>0.97869609999999985</v>
      </c>
    </row>
    <row r="65" spans="1:15" s="22" customFormat="1" ht="29.25" customHeight="1">
      <c r="A65" s="82" t="s">
        <v>134</v>
      </c>
      <c r="B65" s="72" t="s">
        <v>135</v>
      </c>
      <c r="C65" s="101">
        <v>0.22008629999999998</v>
      </c>
      <c r="D65" s="94">
        <v>0.13345509999999999</v>
      </c>
      <c r="E65" s="95">
        <v>1.4940833</v>
      </c>
      <c r="F65" s="95">
        <v>1.6784003000000001</v>
      </c>
      <c r="G65" s="95">
        <v>1.8328481999999999</v>
      </c>
      <c r="H65" s="96">
        <v>1.4300765</v>
      </c>
      <c r="I65" s="98">
        <v>0.95707319999999996</v>
      </c>
      <c r="J65" s="98">
        <v>0.20190949999999999</v>
      </c>
      <c r="K65" s="94">
        <v>7.4931800000000007E-2</v>
      </c>
      <c r="L65" s="98">
        <v>0.107431</v>
      </c>
      <c r="M65" s="118">
        <v>0.43342120000000001</v>
      </c>
      <c r="N65" s="100">
        <v>0.68666450000000001</v>
      </c>
      <c r="O65" s="92">
        <f t="shared" si="4"/>
        <v>9.2503808999999997</v>
      </c>
    </row>
    <row r="66" spans="1:15" s="22" customFormat="1" ht="29.25" customHeight="1">
      <c r="A66" s="82" t="s">
        <v>136</v>
      </c>
      <c r="B66" s="72" t="s">
        <v>137</v>
      </c>
      <c r="C66" s="101">
        <v>0.15883270000000002</v>
      </c>
      <c r="D66" s="94">
        <v>0.13820460000000001</v>
      </c>
      <c r="E66" s="95">
        <v>0.27595229999999998</v>
      </c>
      <c r="F66" s="95">
        <v>0.29219809999999996</v>
      </c>
      <c r="G66" s="96">
        <v>0.29785340000000005</v>
      </c>
      <c r="H66" s="96">
        <v>0.23653529999999998</v>
      </c>
      <c r="I66" s="97">
        <v>0.15454989999999999</v>
      </c>
      <c r="J66" s="98">
        <v>0.1181749</v>
      </c>
      <c r="K66" s="94">
        <v>8.0893199999999998E-2</v>
      </c>
      <c r="L66" s="97">
        <v>0.1197898</v>
      </c>
      <c r="M66" s="99">
        <v>0.1133625</v>
      </c>
      <c r="N66" s="100">
        <v>0.14015029999999998</v>
      </c>
      <c r="O66" s="92">
        <f t="shared" si="4"/>
        <v>2.1264970000000001</v>
      </c>
    </row>
    <row r="67" spans="1:15" s="22" customFormat="1" ht="29.25" customHeight="1">
      <c r="A67" s="82" t="s">
        <v>138</v>
      </c>
      <c r="B67" s="72" t="s">
        <v>139</v>
      </c>
      <c r="C67" s="102">
        <v>0</v>
      </c>
      <c r="D67" s="94">
        <v>0</v>
      </c>
      <c r="E67" s="95">
        <v>9.1854000000000005E-2</v>
      </c>
      <c r="F67" s="95">
        <v>0</v>
      </c>
      <c r="G67" s="96">
        <v>0</v>
      </c>
      <c r="H67" s="96">
        <v>0</v>
      </c>
      <c r="I67" s="97">
        <v>0</v>
      </c>
      <c r="J67" s="98">
        <v>0</v>
      </c>
      <c r="K67" s="94">
        <v>0</v>
      </c>
      <c r="L67" s="97">
        <v>0</v>
      </c>
      <c r="M67" s="99">
        <v>0</v>
      </c>
      <c r="N67" s="100">
        <v>0.10979999999999999</v>
      </c>
      <c r="O67" s="92">
        <f t="shared" si="4"/>
        <v>0.201654</v>
      </c>
    </row>
    <row r="68" spans="1:15" s="22" customFormat="1" ht="29.25" customHeight="1">
      <c r="A68" s="82" t="s">
        <v>140</v>
      </c>
      <c r="B68" s="72" t="s">
        <v>141</v>
      </c>
      <c r="C68" s="102">
        <v>0</v>
      </c>
      <c r="D68" s="94">
        <v>0</v>
      </c>
      <c r="E68" s="95">
        <v>0.64452940000000003</v>
      </c>
      <c r="F68" s="95">
        <v>0.8001741</v>
      </c>
      <c r="G68" s="96">
        <v>0.92911820000000001</v>
      </c>
      <c r="H68" s="96">
        <v>0.89942680000000008</v>
      </c>
      <c r="I68" s="97">
        <v>0.47117750000000003</v>
      </c>
      <c r="J68" s="98">
        <v>8.2234500000000002E-2</v>
      </c>
      <c r="K68" s="94">
        <v>0.42876440000000005</v>
      </c>
      <c r="L68" s="97">
        <v>0.49337559999999997</v>
      </c>
      <c r="M68" s="99">
        <v>0.28188180000000002</v>
      </c>
      <c r="N68" s="100">
        <v>0.49950690000000003</v>
      </c>
      <c r="O68" s="92">
        <f t="shared" si="4"/>
        <v>5.5301892000000006</v>
      </c>
    </row>
    <row r="69" spans="1:15" s="22" customFormat="1" ht="29.25" customHeight="1">
      <c r="A69" s="82" t="s">
        <v>142</v>
      </c>
      <c r="B69" s="72" t="s">
        <v>143</v>
      </c>
      <c r="C69" s="101">
        <v>0.64724939999999997</v>
      </c>
      <c r="D69" s="94">
        <v>0.52772580000000002</v>
      </c>
      <c r="E69" s="95">
        <v>0.56849309999999997</v>
      </c>
      <c r="F69" s="95">
        <v>0.57291569999999992</v>
      </c>
      <c r="G69" s="96">
        <v>0.77455980000000002</v>
      </c>
      <c r="H69" s="96">
        <v>1.5631056000000001</v>
      </c>
      <c r="I69" s="97">
        <v>1.0047051</v>
      </c>
      <c r="J69" s="98">
        <v>0.90353340000000004</v>
      </c>
      <c r="K69" s="94">
        <v>0.83507759999999998</v>
      </c>
      <c r="L69" s="97">
        <v>0.79060589999999997</v>
      </c>
      <c r="M69" s="99">
        <v>0.73211040000000005</v>
      </c>
      <c r="N69" s="100">
        <v>0.77108219999999994</v>
      </c>
      <c r="O69" s="92">
        <f t="shared" si="4"/>
        <v>9.6911639999999988</v>
      </c>
    </row>
    <row r="70" spans="1:15" s="22" customFormat="1" ht="29.25" customHeight="1">
      <c r="A70" s="82" t="s">
        <v>144</v>
      </c>
      <c r="B70" s="72" t="s">
        <v>145</v>
      </c>
      <c r="C70" s="102">
        <v>0</v>
      </c>
      <c r="D70" s="94">
        <v>0</v>
      </c>
      <c r="E70" s="95">
        <v>0</v>
      </c>
      <c r="F70" s="95">
        <v>0</v>
      </c>
      <c r="G70" s="96">
        <v>0.7330063</v>
      </c>
      <c r="H70" s="96">
        <v>0.88872209999999996</v>
      </c>
      <c r="I70" s="97">
        <v>0.75371889999999997</v>
      </c>
      <c r="J70" s="98">
        <v>0.29005379999999997</v>
      </c>
      <c r="K70" s="94">
        <v>0.57906119999999994</v>
      </c>
      <c r="L70" s="97">
        <v>0.46539320000000001</v>
      </c>
      <c r="M70" s="99">
        <v>0.13499890000000001</v>
      </c>
      <c r="N70" s="100">
        <v>0</v>
      </c>
      <c r="O70" s="92">
        <f t="shared" si="4"/>
        <v>3.8449543999999993</v>
      </c>
    </row>
    <row r="71" spans="1:15" s="22" customFormat="1" ht="29.25" customHeight="1">
      <c r="A71" s="82" t="s">
        <v>146</v>
      </c>
      <c r="B71" s="72" t="s">
        <v>147</v>
      </c>
      <c r="C71" s="101">
        <v>0</v>
      </c>
      <c r="D71" s="94">
        <v>0</v>
      </c>
      <c r="E71" s="95">
        <v>0</v>
      </c>
      <c r="F71" s="95">
        <v>0</v>
      </c>
      <c r="G71" s="96">
        <v>0</v>
      </c>
      <c r="H71" s="96">
        <v>0</v>
      </c>
      <c r="I71" s="97">
        <v>9.76577E-2</v>
      </c>
      <c r="J71" s="98">
        <v>0</v>
      </c>
      <c r="K71" s="94">
        <v>0</v>
      </c>
      <c r="L71" s="97">
        <v>0</v>
      </c>
      <c r="M71" s="99">
        <v>0</v>
      </c>
      <c r="N71" s="100"/>
      <c r="O71" s="92">
        <f t="shared" si="4"/>
        <v>9.76577E-2</v>
      </c>
    </row>
    <row r="72" spans="1:15" s="22" customFormat="1" ht="29.25" customHeight="1">
      <c r="A72" s="82" t="s">
        <v>148</v>
      </c>
      <c r="B72" s="72" t="s">
        <v>149</v>
      </c>
      <c r="C72" s="101">
        <v>0.57722519999999999</v>
      </c>
      <c r="D72" s="94">
        <v>0.49709740000000002</v>
      </c>
      <c r="E72" s="95">
        <v>1.9721143999999999</v>
      </c>
      <c r="F72" s="95">
        <v>3.0828498999999998</v>
      </c>
      <c r="G72" s="96">
        <v>3.3870923999999998</v>
      </c>
      <c r="H72" s="96">
        <v>3.2237860999999999</v>
      </c>
      <c r="I72" s="97">
        <v>3.2351792000000001</v>
      </c>
      <c r="J72" s="98">
        <v>2.2672672</v>
      </c>
      <c r="K72" s="94">
        <v>2.3358468999999999</v>
      </c>
      <c r="L72" s="97">
        <v>2.1063117</v>
      </c>
      <c r="M72" s="99">
        <v>1.5994837</v>
      </c>
      <c r="N72" s="100">
        <v>1.6992548999999999</v>
      </c>
      <c r="O72" s="92">
        <f t="shared" si="4"/>
        <v>25.983508999999998</v>
      </c>
    </row>
    <row r="73" spans="1:15" s="22" customFormat="1" ht="29.25" customHeight="1">
      <c r="A73" s="82" t="s">
        <v>150</v>
      </c>
      <c r="B73" s="72" t="s">
        <v>151</v>
      </c>
      <c r="C73" s="101">
        <v>0</v>
      </c>
      <c r="D73" s="94">
        <v>0</v>
      </c>
      <c r="E73" s="95">
        <v>5.7225804</v>
      </c>
      <c r="F73" s="95">
        <v>7.5523397999999995</v>
      </c>
      <c r="G73" s="96">
        <v>7.2293772000000001</v>
      </c>
      <c r="H73" s="96">
        <v>6.8583217000000003</v>
      </c>
      <c r="I73" s="97">
        <v>6.0504645999999997</v>
      </c>
      <c r="J73" s="98">
        <v>0.77515800000000001</v>
      </c>
      <c r="K73" s="94">
        <v>0</v>
      </c>
      <c r="L73" s="97">
        <v>0</v>
      </c>
      <c r="M73" s="99">
        <v>2.7925659999999999</v>
      </c>
      <c r="N73" s="100">
        <v>3.2068487000000001</v>
      </c>
      <c r="O73" s="92">
        <f t="shared" si="4"/>
        <v>40.187656400000002</v>
      </c>
    </row>
    <row r="74" spans="1:15" s="22" customFormat="1" ht="29.25" customHeight="1">
      <c r="A74" s="82" t="s">
        <v>152</v>
      </c>
      <c r="B74" s="72" t="s">
        <v>153</v>
      </c>
      <c r="C74" s="101">
        <v>1.3569458000000001</v>
      </c>
      <c r="D74" s="94">
        <v>0.87905500000000003</v>
      </c>
      <c r="E74" s="95">
        <v>1.5036007</v>
      </c>
      <c r="F74" s="95">
        <v>1.7091205</v>
      </c>
      <c r="G74" s="96">
        <v>0.75181100000000001</v>
      </c>
      <c r="H74" s="96">
        <v>1.3412736000000001</v>
      </c>
      <c r="I74" s="97">
        <v>0.3748821</v>
      </c>
      <c r="J74" s="98">
        <v>0.2708274</v>
      </c>
      <c r="K74" s="94">
        <v>1.4868291</v>
      </c>
      <c r="L74" s="97">
        <v>1.4329882</v>
      </c>
      <c r="M74" s="99">
        <v>1.6694742</v>
      </c>
      <c r="N74" s="100">
        <v>1.1820975</v>
      </c>
      <c r="O74" s="92">
        <f t="shared" si="4"/>
        <v>13.958905099999999</v>
      </c>
    </row>
    <row r="75" spans="1:15" s="22" customFormat="1" ht="29.25" customHeight="1">
      <c r="A75" s="82" t="s">
        <v>154</v>
      </c>
      <c r="B75" s="72" t="s">
        <v>155</v>
      </c>
      <c r="C75" s="101">
        <v>0.37755140000000004</v>
      </c>
      <c r="D75" s="94">
        <v>0.50629290000000005</v>
      </c>
      <c r="E75" s="95">
        <v>1.8330267</v>
      </c>
      <c r="F75" s="95">
        <v>2.8497372999999997</v>
      </c>
      <c r="G75" s="96">
        <v>3.1373208999999997</v>
      </c>
      <c r="H75" s="96">
        <v>2.2161556</v>
      </c>
      <c r="I75" s="97">
        <v>2.5605647</v>
      </c>
      <c r="J75" s="98">
        <v>1.6745572</v>
      </c>
      <c r="K75" s="94">
        <v>1.7249265</v>
      </c>
      <c r="L75" s="97">
        <v>1.6163935</v>
      </c>
      <c r="M75" s="99">
        <v>1.3082530000000001</v>
      </c>
      <c r="N75" s="100">
        <v>1.4015363999999999</v>
      </c>
      <c r="O75" s="92">
        <f t="shared" si="4"/>
        <v>21.206316100000006</v>
      </c>
    </row>
    <row r="76" spans="1:15" s="22" customFormat="1" ht="29.25" customHeight="1">
      <c r="A76" s="82" t="s">
        <v>156</v>
      </c>
      <c r="B76" s="72" t="s">
        <v>157</v>
      </c>
      <c r="C76" s="101">
        <v>1.3737069</v>
      </c>
      <c r="D76" s="94">
        <v>1.1780408</v>
      </c>
      <c r="E76" s="95">
        <v>4.8223849000000003</v>
      </c>
      <c r="F76" s="95">
        <v>5.9035479000000004</v>
      </c>
      <c r="G76" s="96">
        <v>7.1042135000000002</v>
      </c>
      <c r="H76" s="96">
        <v>6.5381521999999999</v>
      </c>
      <c r="I76" s="97">
        <v>4.4548835999999996</v>
      </c>
      <c r="J76" s="98">
        <v>1.3573441000000002</v>
      </c>
      <c r="K76" s="94">
        <v>1.5131243999999999</v>
      </c>
      <c r="L76" s="97">
        <v>3.7423769</v>
      </c>
      <c r="M76" s="99">
        <v>4.3679110999999997</v>
      </c>
      <c r="N76" s="100">
        <v>4.1221182000000001</v>
      </c>
      <c r="O76" s="92">
        <f t="shared" ref="O76:O139" si="9">SUM(C76:N76)</f>
        <v>46.477804500000005</v>
      </c>
    </row>
    <row r="77" spans="1:15" s="22" customFormat="1" ht="29.25" customHeight="1">
      <c r="A77" s="82" t="s">
        <v>158</v>
      </c>
      <c r="B77" s="72" t="s">
        <v>159</v>
      </c>
      <c r="C77" s="101">
        <v>2.8686539999999998</v>
      </c>
      <c r="D77" s="94">
        <v>2.412693</v>
      </c>
      <c r="E77" s="95">
        <v>2.9148450000000001</v>
      </c>
      <c r="F77" s="95">
        <v>3.9010199999999999</v>
      </c>
      <c r="G77" s="96">
        <v>5.3183249999999997</v>
      </c>
      <c r="H77" s="96">
        <v>6.0370559999999998</v>
      </c>
      <c r="I77" s="97">
        <v>5.8951500000000001</v>
      </c>
      <c r="J77" s="98">
        <v>4.8325529999999999</v>
      </c>
      <c r="K77" s="94">
        <v>3.9903749999999998</v>
      </c>
      <c r="L77" s="97">
        <v>3.6647759999999998</v>
      </c>
      <c r="M77" s="99">
        <v>3.211185</v>
      </c>
      <c r="N77" s="100">
        <v>3.0888239999999998</v>
      </c>
      <c r="O77" s="92">
        <f t="shared" si="9"/>
        <v>48.135456000000005</v>
      </c>
    </row>
    <row r="78" spans="1:15" s="22" customFormat="1" ht="29.25" customHeight="1">
      <c r="A78" s="82" t="s">
        <v>160</v>
      </c>
      <c r="B78" s="72" t="s">
        <v>161</v>
      </c>
      <c r="C78" s="101">
        <v>0</v>
      </c>
      <c r="D78" s="94">
        <v>0</v>
      </c>
      <c r="E78" s="95">
        <v>0</v>
      </c>
      <c r="F78" s="120">
        <v>0</v>
      </c>
      <c r="G78" s="96">
        <v>0</v>
      </c>
      <c r="H78" s="96">
        <v>1.5383796999999999</v>
      </c>
      <c r="I78" s="97">
        <v>3.8466457999999997</v>
      </c>
      <c r="J78" s="98">
        <v>1.1332943</v>
      </c>
      <c r="K78" s="94">
        <v>3.3516608999999997</v>
      </c>
      <c r="L78" s="97">
        <v>3.6271713999999999</v>
      </c>
      <c r="M78" s="99">
        <v>2.6400962000000003</v>
      </c>
      <c r="N78" s="100">
        <v>4.2263549000000005</v>
      </c>
      <c r="O78" s="92">
        <f t="shared" si="9"/>
        <v>20.3636032</v>
      </c>
    </row>
    <row r="79" spans="1:15" s="22" customFormat="1" ht="29.25" customHeight="1">
      <c r="A79" s="82" t="s">
        <v>162</v>
      </c>
      <c r="B79" s="72" t="s">
        <v>163</v>
      </c>
      <c r="C79" s="102">
        <v>0.62811319999999993</v>
      </c>
      <c r="D79" s="94">
        <v>0.5980143</v>
      </c>
      <c r="E79" s="95">
        <v>0.71795560000000003</v>
      </c>
      <c r="F79" s="95">
        <v>0.29410120000000001</v>
      </c>
      <c r="G79" s="96">
        <v>0</v>
      </c>
      <c r="H79" s="96">
        <v>0</v>
      </c>
      <c r="I79" s="97">
        <v>0</v>
      </c>
      <c r="J79" s="98">
        <v>0</v>
      </c>
      <c r="K79" s="94">
        <v>0.35334990000000005</v>
      </c>
      <c r="L79" s="97">
        <v>0.30551459999999997</v>
      </c>
      <c r="M79" s="99">
        <v>0.66065949999999996</v>
      </c>
      <c r="N79" s="100">
        <v>0.4212534</v>
      </c>
      <c r="O79" s="92">
        <f t="shared" si="9"/>
        <v>3.9789616999999997</v>
      </c>
    </row>
    <row r="80" spans="1:15" s="22" customFormat="1" ht="29.25" customHeight="1">
      <c r="A80" s="82" t="s">
        <v>164</v>
      </c>
      <c r="B80" s="72" t="s">
        <v>165</v>
      </c>
      <c r="C80" s="101">
        <v>0.95324039999999999</v>
      </c>
      <c r="D80" s="94">
        <v>0.6834057</v>
      </c>
      <c r="E80" s="95">
        <v>0.63669980000000004</v>
      </c>
      <c r="F80" s="95">
        <v>0.79357830000000007</v>
      </c>
      <c r="G80" s="96">
        <v>2.2785215999999999</v>
      </c>
      <c r="H80" s="96">
        <v>4.5864598000000001</v>
      </c>
      <c r="I80" s="97">
        <v>4.5368792000000004</v>
      </c>
      <c r="J80" s="98">
        <v>4.7438535000000002</v>
      </c>
      <c r="K80" s="94">
        <v>3.4019532000000003</v>
      </c>
      <c r="L80" s="97">
        <v>2.024823</v>
      </c>
      <c r="M80" s="99">
        <v>1.0451007999999999</v>
      </c>
      <c r="N80" s="100">
        <v>1.1289036000000001</v>
      </c>
      <c r="O80" s="92">
        <f t="shared" si="9"/>
        <v>26.813418900000006</v>
      </c>
    </row>
    <row r="81" spans="1:15" s="22" customFormat="1" ht="29.25" customHeight="1">
      <c r="A81" s="82" t="s">
        <v>166</v>
      </c>
      <c r="B81" s="72" t="s">
        <v>167</v>
      </c>
      <c r="C81" s="101">
        <v>3.3782099999999995E-2</v>
      </c>
      <c r="D81" s="94">
        <v>0</v>
      </c>
      <c r="E81" s="95">
        <v>0.92655109999999996</v>
      </c>
      <c r="F81" s="95">
        <v>1.1871928999999999</v>
      </c>
      <c r="G81" s="96">
        <v>1.2792291</v>
      </c>
      <c r="H81" s="96">
        <v>1.2203588999999999</v>
      </c>
      <c r="I81" s="97">
        <v>0.50236120000000006</v>
      </c>
      <c r="J81" s="98">
        <v>9.4478100000000009E-2</v>
      </c>
      <c r="K81" s="94">
        <v>0.7723025</v>
      </c>
      <c r="L81" s="97">
        <v>0.85432850000000005</v>
      </c>
      <c r="M81" s="99">
        <v>0.1011859</v>
      </c>
      <c r="N81" s="100">
        <v>0.63588619999999996</v>
      </c>
      <c r="O81" s="92">
        <f t="shared" si="9"/>
        <v>7.6076565</v>
      </c>
    </row>
    <row r="82" spans="1:15" s="22" customFormat="1" ht="29.25" customHeight="1">
      <c r="A82" s="82" t="s">
        <v>168</v>
      </c>
      <c r="B82" s="72" t="s">
        <v>169</v>
      </c>
      <c r="C82" s="101">
        <v>0.5880185</v>
      </c>
      <c r="D82" s="94">
        <v>1.1378588000000001</v>
      </c>
      <c r="E82" s="95">
        <v>1.3197023000000001</v>
      </c>
      <c r="F82" s="120">
        <v>1.9018003999999999</v>
      </c>
      <c r="G82" s="96">
        <v>1.825801</v>
      </c>
      <c r="H82" s="96">
        <v>1.4962881000000001</v>
      </c>
      <c r="I82" s="97">
        <v>1.0881139</v>
      </c>
      <c r="J82" s="98">
        <v>0.36584270000000002</v>
      </c>
      <c r="K82" s="94">
        <v>1.0484882</v>
      </c>
      <c r="L82" s="97">
        <v>1.7173830000000001</v>
      </c>
      <c r="M82" s="99">
        <v>1.7925420000000001</v>
      </c>
      <c r="N82" s="100">
        <v>1.9933839</v>
      </c>
      <c r="O82" s="92">
        <f t="shared" si="9"/>
        <v>16.275222800000002</v>
      </c>
    </row>
    <row r="83" spans="1:15" s="22" customFormat="1" ht="29.25" customHeight="1">
      <c r="A83" s="82" t="s">
        <v>170</v>
      </c>
      <c r="B83" s="72" t="s">
        <v>171</v>
      </c>
      <c r="C83" s="102">
        <v>0</v>
      </c>
      <c r="D83" s="94">
        <v>0.5575426</v>
      </c>
      <c r="E83" s="95">
        <v>0.64396109999999995</v>
      </c>
      <c r="F83" s="95">
        <v>9.9020899999999995E-2</v>
      </c>
      <c r="G83" s="96">
        <v>0</v>
      </c>
      <c r="H83" s="96">
        <v>0</v>
      </c>
      <c r="I83" s="97">
        <v>0</v>
      </c>
      <c r="J83" s="98">
        <v>0</v>
      </c>
      <c r="K83" s="94">
        <v>0</v>
      </c>
      <c r="L83" s="97">
        <v>0.46105779999999996</v>
      </c>
      <c r="M83" s="99">
        <v>6.2859999999999999E-4</v>
      </c>
      <c r="N83" s="100">
        <v>0</v>
      </c>
      <c r="O83" s="92">
        <f t="shared" si="9"/>
        <v>1.762211</v>
      </c>
    </row>
    <row r="84" spans="1:15" s="22" customFormat="1" ht="29.25" customHeight="1">
      <c r="A84" s="82" t="s">
        <v>172</v>
      </c>
      <c r="B84" s="72" t="s">
        <v>173</v>
      </c>
      <c r="C84" s="102">
        <v>1.6687303</v>
      </c>
      <c r="D84" s="94">
        <v>1.4793247</v>
      </c>
      <c r="E84" s="95">
        <v>1.6236788999999998</v>
      </c>
      <c r="F84" s="95">
        <v>1.6077298</v>
      </c>
      <c r="G84" s="96">
        <v>1.6718253000000001</v>
      </c>
      <c r="H84" s="96">
        <v>1.6087385000000001</v>
      </c>
      <c r="I84" s="97">
        <v>1.6792643</v>
      </c>
      <c r="J84" s="98">
        <v>1.654782</v>
      </c>
      <c r="K84" s="94">
        <v>1.5595941</v>
      </c>
      <c r="L84" s="97">
        <v>1.6404851</v>
      </c>
      <c r="M84" s="99">
        <v>1.6172223000000001</v>
      </c>
      <c r="N84" s="100">
        <v>1.2044838</v>
      </c>
      <c r="O84" s="92">
        <f t="shared" si="9"/>
        <v>19.0158591</v>
      </c>
    </row>
    <row r="85" spans="1:15" s="22" customFormat="1" ht="29.25" customHeight="1">
      <c r="A85" s="82" t="s">
        <v>174</v>
      </c>
      <c r="B85" s="72" t="s">
        <v>175</v>
      </c>
      <c r="C85" s="102">
        <v>6.02566E-2</v>
      </c>
      <c r="D85" s="94">
        <v>3.5102399999999999E-2</v>
      </c>
      <c r="E85" s="95">
        <v>0.1754822</v>
      </c>
      <c r="F85" s="95">
        <v>0.1687816</v>
      </c>
      <c r="G85" s="96">
        <v>0</v>
      </c>
      <c r="H85" s="96">
        <v>0</v>
      </c>
      <c r="I85" s="97">
        <v>0</v>
      </c>
      <c r="J85" s="98">
        <v>0</v>
      </c>
      <c r="K85" s="94">
        <v>0</v>
      </c>
      <c r="L85" s="97">
        <v>0</v>
      </c>
      <c r="M85" s="99">
        <v>0</v>
      </c>
      <c r="N85" s="100"/>
      <c r="O85" s="92">
        <f t="shared" si="9"/>
        <v>0.43962279999999998</v>
      </c>
    </row>
    <row r="86" spans="1:15" s="22" customFormat="1" ht="29.25" customHeight="1">
      <c r="A86" s="82" t="s">
        <v>176</v>
      </c>
      <c r="B86" s="72" t="s">
        <v>177</v>
      </c>
      <c r="C86" s="102">
        <v>0.62445349999999999</v>
      </c>
      <c r="D86" s="94">
        <v>0.59274700000000002</v>
      </c>
      <c r="E86" s="95">
        <v>1.3229705</v>
      </c>
      <c r="F86" s="95">
        <v>1.3571991999999999</v>
      </c>
      <c r="G86" s="96">
        <v>1.4055438</v>
      </c>
      <c r="H86" s="96">
        <v>1.1422009</v>
      </c>
      <c r="I86" s="97">
        <v>0.97851500000000002</v>
      </c>
      <c r="J86" s="98">
        <v>0.41862140000000003</v>
      </c>
      <c r="K86" s="94">
        <v>0.34594359999999996</v>
      </c>
      <c r="L86" s="97">
        <v>0.76225130000000008</v>
      </c>
      <c r="M86" s="99">
        <v>0.718024</v>
      </c>
      <c r="N86" s="100">
        <v>1.066737</v>
      </c>
      <c r="O86" s="92">
        <f t="shared" si="9"/>
        <v>10.7352072</v>
      </c>
    </row>
    <row r="87" spans="1:15" s="22" customFormat="1" ht="29.25" customHeight="1">
      <c r="A87" s="82" t="s">
        <v>178</v>
      </c>
      <c r="B87" s="72" t="s">
        <v>179</v>
      </c>
      <c r="C87" s="102">
        <v>2.4306830000000001</v>
      </c>
      <c r="D87" s="94">
        <v>2.0696268999999998</v>
      </c>
      <c r="E87" s="95">
        <v>4.6108345000000002</v>
      </c>
      <c r="F87" s="95">
        <v>4.4777192999999995</v>
      </c>
      <c r="G87" s="96">
        <v>4.0488122000000004</v>
      </c>
      <c r="H87" s="96">
        <v>2.3312577000000001</v>
      </c>
      <c r="I87" s="97">
        <v>2.4523342000000001</v>
      </c>
      <c r="J87" s="98">
        <v>0.99642380000000008</v>
      </c>
      <c r="K87" s="94">
        <v>1.0472213000000001</v>
      </c>
      <c r="L87" s="97">
        <v>2.9690298999999998</v>
      </c>
      <c r="M87" s="99">
        <v>2.9535326</v>
      </c>
      <c r="N87" s="100">
        <v>4.2487962999999995</v>
      </c>
      <c r="O87" s="92">
        <f t="shared" si="9"/>
        <v>34.636271699999995</v>
      </c>
    </row>
    <row r="88" spans="1:15" s="22" customFormat="1" ht="29.25" customHeight="1">
      <c r="A88" s="82" t="s">
        <v>180</v>
      </c>
      <c r="B88" s="72" t="s">
        <v>181</v>
      </c>
      <c r="C88" s="102">
        <v>0.10687489999999999</v>
      </c>
      <c r="D88" s="94">
        <v>0.111427</v>
      </c>
      <c r="E88" s="95">
        <v>0.53344219999999998</v>
      </c>
      <c r="F88" s="95">
        <v>0.72229090000000007</v>
      </c>
      <c r="G88" s="102">
        <v>0.79875990000000008</v>
      </c>
      <c r="H88" s="96">
        <v>0.58456830000000004</v>
      </c>
      <c r="I88" s="97">
        <v>0.72543800000000003</v>
      </c>
      <c r="J88" s="98">
        <v>0.49149080000000001</v>
      </c>
      <c r="K88" s="94">
        <v>0.40051190000000003</v>
      </c>
      <c r="L88" s="97">
        <v>0.43649300000000002</v>
      </c>
      <c r="M88" s="99">
        <v>0.39446300000000001</v>
      </c>
      <c r="N88" s="100">
        <v>0.42372740000000003</v>
      </c>
      <c r="O88" s="92">
        <f t="shared" si="9"/>
        <v>5.7294872999999997</v>
      </c>
    </row>
    <row r="89" spans="1:15" s="22" customFormat="1" ht="29.25" customHeight="1">
      <c r="A89" s="82" t="s">
        <v>182</v>
      </c>
      <c r="B89" s="72" t="s">
        <v>183</v>
      </c>
      <c r="C89" s="102">
        <v>3.1063000000000002E-3</v>
      </c>
      <c r="D89" s="94">
        <v>2.745E-3</v>
      </c>
      <c r="E89" s="95">
        <v>0.75034999999999996</v>
      </c>
      <c r="F89" s="95">
        <v>0.97172999999999998</v>
      </c>
      <c r="G89" s="102">
        <v>0.92917499999999997</v>
      </c>
      <c r="H89" s="96">
        <v>0.70501499999999995</v>
      </c>
      <c r="I89" s="97">
        <v>0.50568999999999997</v>
      </c>
      <c r="J89" s="98">
        <v>7.7005000000000004E-2</v>
      </c>
      <c r="K89" s="94">
        <v>2.55588E-2</v>
      </c>
      <c r="L89" s="97">
        <v>3.6399000000000001E-2</v>
      </c>
      <c r="M89" s="99">
        <v>0.33097280000000001</v>
      </c>
      <c r="N89" s="100">
        <v>0.53087430000000002</v>
      </c>
      <c r="O89" s="92">
        <f t="shared" si="9"/>
        <v>4.8686211999999998</v>
      </c>
    </row>
    <row r="90" spans="1:15" s="22" customFormat="1" ht="29.25" customHeight="1">
      <c r="A90" s="82" t="s">
        <v>184</v>
      </c>
      <c r="B90" s="72" t="s">
        <v>185</v>
      </c>
      <c r="C90" s="102">
        <v>0.91708980000000007</v>
      </c>
      <c r="D90" s="94">
        <v>0.64784530000000007</v>
      </c>
      <c r="E90" s="95">
        <v>2.1514704999999998</v>
      </c>
      <c r="F90" s="95">
        <v>4.3882599999999998</v>
      </c>
      <c r="G90" s="102">
        <v>5.0442704999999997</v>
      </c>
      <c r="H90" s="96">
        <v>4.8815822000000004</v>
      </c>
      <c r="I90" s="97">
        <v>4.6314324000000004</v>
      </c>
      <c r="J90" s="98">
        <v>2.1410823999999997</v>
      </c>
      <c r="K90" s="94">
        <v>1.1126506</v>
      </c>
      <c r="L90" s="97">
        <v>1.5009804</v>
      </c>
      <c r="M90" s="99">
        <v>2.9828385000000002</v>
      </c>
      <c r="N90" s="100">
        <v>2.1062137999999999</v>
      </c>
      <c r="O90" s="92">
        <f t="shared" si="9"/>
        <v>32.505716399999997</v>
      </c>
    </row>
    <row r="91" spans="1:15" s="22" customFormat="1" ht="29.25" customHeight="1">
      <c r="A91" s="82" t="s">
        <v>186</v>
      </c>
      <c r="B91" s="72" t="s">
        <v>187</v>
      </c>
      <c r="C91" s="102">
        <v>0.64227540000000005</v>
      </c>
      <c r="D91" s="94">
        <v>0.45256620000000003</v>
      </c>
      <c r="E91" s="95">
        <v>0.50291200000000003</v>
      </c>
      <c r="F91" s="95">
        <v>1.3777216000000001</v>
      </c>
      <c r="G91" s="102">
        <v>1.5399323</v>
      </c>
      <c r="H91" s="96">
        <v>1.5207266000000002</v>
      </c>
      <c r="I91" s="97">
        <v>0.83773450000000005</v>
      </c>
      <c r="J91" s="98">
        <v>0.58587400000000001</v>
      </c>
      <c r="K91" s="94">
        <v>0.40352070000000001</v>
      </c>
      <c r="L91" s="97">
        <v>0.45701709999999995</v>
      </c>
      <c r="M91" s="99">
        <v>8.3162800000000009E-2</v>
      </c>
      <c r="N91" s="100">
        <v>0.41129659999999996</v>
      </c>
      <c r="O91" s="92">
        <f t="shared" si="9"/>
        <v>8.8147397999999999</v>
      </c>
    </row>
    <row r="92" spans="1:15" s="22" customFormat="1" ht="29.25" customHeight="1">
      <c r="A92" s="82" t="s">
        <v>188</v>
      </c>
      <c r="B92" s="72" t="s">
        <v>189</v>
      </c>
      <c r="C92" s="102">
        <v>0.34518500000000002</v>
      </c>
      <c r="D92" s="94">
        <v>0.32857999999999998</v>
      </c>
      <c r="E92" s="95">
        <v>0.86868880000000004</v>
      </c>
      <c r="F92" s="95">
        <v>0.77684540000000002</v>
      </c>
      <c r="G92" s="102">
        <v>0.53914839999999997</v>
      </c>
      <c r="H92" s="96">
        <v>0.38795990000000002</v>
      </c>
      <c r="I92" s="97">
        <v>0.43301090000000003</v>
      </c>
      <c r="J92" s="98">
        <v>0.12802630000000001</v>
      </c>
      <c r="K92" s="94">
        <v>0.14407600000000001</v>
      </c>
      <c r="L92" s="97">
        <v>0.55640080000000003</v>
      </c>
      <c r="M92" s="99">
        <v>0.57903499999999997</v>
      </c>
      <c r="N92" s="100">
        <v>0.69594290000000003</v>
      </c>
      <c r="O92" s="92">
        <f t="shared" si="9"/>
        <v>5.7828994000000007</v>
      </c>
    </row>
    <row r="93" spans="1:15" s="22" customFormat="1" ht="29.25" customHeight="1">
      <c r="A93" s="82" t="s">
        <v>190</v>
      </c>
      <c r="B93" s="121" t="s">
        <v>191</v>
      </c>
      <c r="C93" s="102">
        <v>3.2246200000000003E-2</v>
      </c>
      <c r="D93" s="94">
        <v>6.5900000000000003E-5</v>
      </c>
      <c r="E93" s="95">
        <v>0.374782</v>
      </c>
      <c r="F93" s="95">
        <v>0.61095619999999995</v>
      </c>
      <c r="G93" s="102">
        <v>0.74139719999999998</v>
      </c>
      <c r="H93" s="96">
        <v>0.65554880000000004</v>
      </c>
      <c r="I93" s="97">
        <v>0.52329879999999995</v>
      </c>
      <c r="J93" s="98">
        <v>0.18888350000000001</v>
      </c>
      <c r="K93" s="94">
        <v>0.24353079999999999</v>
      </c>
      <c r="L93" s="97">
        <v>0.39384000000000002</v>
      </c>
      <c r="M93" s="99">
        <v>0.55440049999999996</v>
      </c>
      <c r="N93" s="100">
        <v>0.41647190000000001</v>
      </c>
      <c r="O93" s="92">
        <f t="shared" si="9"/>
        <v>4.735421800000001</v>
      </c>
    </row>
    <row r="94" spans="1:15" s="22" customFormat="1" ht="29.25" customHeight="1">
      <c r="A94" s="82" t="s">
        <v>192</v>
      </c>
      <c r="B94" s="72" t="s">
        <v>193</v>
      </c>
      <c r="C94" s="102">
        <v>0.98055330000000007</v>
      </c>
      <c r="D94" s="94">
        <v>0.80823709999999993</v>
      </c>
      <c r="E94" s="95">
        <v>0.94226409999999994</v>
      </c>
      <c r="F94" s="95">
        <v>1.1431243</v>
      </c>
      <c r="G94" s="102">
        <v>1.2676273</v>
      </c>
      <c r="H94" s="96">
        <v>0.84118269999999995</v>
      </c>
      <c r="I94" s="97">
        <v>1.0495768999999999</v>
      </c>
      <c r="J94" s="98">
        <v>1.5463821000000002</v>
      </c>
      <c r="K94" s="94">
        <v>1.3545338999999998</v>
      </c>
      <c r="L94" s="97">
        <v>1.2464166999999999</v>
      </c>
      <c r="M94" s="99">
        <v>1.085809</v>
      </c>
      <c r="N94" s="100">
        <v>1.0145063000000001</v>
      </c>
      <c r="O94" s="92">
        <f t="shared" si="9"/>
        <v>13.280213699999999</v>
      </c>
    </row>
    <row r="95" spans="1:15" s="22" customFormat="1" ht="29.25" customHeight="1">
      <c r="A95" s="82" t="s">
        <v>194</v>
      </c>
      <c r="B95" s="72" t="s">
        <v>195</v>
      </c>
      <c r="C95" s="102">
        <v>4.7592000000000002E-2</v>
      </c>
      <c r="D95" s="94">
        <v>3.8153300000000001E-2</v>
      </c>
      <c r="E95" s="95">
        <v>0.2270855</v>
      </c>
      <c r="F95" s="95">
        <v>0.4591365</v>
      </c>
      <c r="G95" s="102">
        <v>0.49067559999999999</v>
      </c>
      <c r="H95" s="94">
        <v>0.3519796</v>
      </c>
      <c r="I95" s="97">
        <v>0.31837470000000001</v>
      </c>
      <c r="J95" s="98">
        <v>0.1025044</v>
      </c>
      <c r="K95" s="94">
        <v>0.1366716</v>
      </c>
      <c r="L95" s="97">
        <v>0.1550154</v>
      </c>
      <c r="M95" s="99">
        <v>0.10065549999999999</v>
      </c>
      <c r="N95" s="100">
        <v>0.10091860000000001</v>
      </c>
      <c r="O95" s="92">
        <f t="shared" si="9"/>
        <v>2.5287626999999997</v>
      </c>
    </row>
    <row r="96" spans="1:15" s="22" customFormat="1" ht="29.25" customHeight="1">
      <c r="A96" s="82" t="s">
        <v>196</v>
      </c>
      <c r="B96" s="72" t="s">
        <v>197</v>
      </c>
      <c r="C96" s="102">
        <v>0.3729131</v>
      </c>
      <c r="D96" s="94">
        <v>0.3351152</v>
      </c>
      <c r="E96" s="95">
        <v>1.6825639999999999</v>
      </c>
      <c r="F96" s="95">
        <v>2.1697867999999998</v>
      </c>
      <c r="G96" s="102">
        <v>2.3599026000000003</v>
      </c>
      <c r="H96" s="94">
        <v>0.43818840000000003</v>
      </c>
      <c r="I96" s="97">
        <v>1.4511799999999999</v>
      </c>
      <c r="J96" s="98">
        <v>0.71509140000000004</v>
      </c>
      <c r="K96" s="94">
        <v>1.4134802</v>
      </c>
      <c r="L96" s="97">
        <v>0.86218509999999993</v>
      </c>
      <c r="M96" s="99">
        <v>0.69626619999999995</v>
      </c>
      <c r="N96" s="100">
        <v>1.0002469</v>
      </c>
      <c r="O96" s="92">
        <f t="shared" si="9"/>
        <v>13.4969199</v>
      </c>
    </row>
    <row r="97" spans="1:15" s="22" customFormat="1" ht="29.25" customHeight="1">
      <c r="A97" s="82" t="s">
        <v>198</v>
      </c>
      <c r="B97" s="72" t="s">
        <v>199</v>
      </c>
      <c r="C97" s="102">
        <v>0.37181909999999996</v>
      </c>
      <c r="D97" s="94">
        <v>0.2346184</v>
      </c>
      <c r="E97" s="95">
        <v>1.4202979</v>
      </c>
      <c r="F97" s="95">
        <v>1.5603551</v>
      </c>
      <c r="G97" s="102">
        <v>1.576389</v>
      </c>
      <c r="H97" s="94">
        <v>1.1229036999999999</v>
      </c>
      <c r="I97" s="97">
        <v>0.97649319999999995</v>
      </c>
      <c r="J97" s="98">
        <v>0.32060609999999995</v>
      </c>
      <c r="K97" s="120">
        <v>0.50782110000000003</v>
      </c>
      <c r="L97" s="97">
        <v>1.0525415</v>
      </c>
      <c r="M97" s="99">
        <v>1.1207328000000001</v>
      </c>
      <c r="N97" s="100">
        <v>1.2018074999999999</v>
      </c>
      <c r="O97" s="92">
        <f t="shared" si="9"/>
        <v>11.4663854</v>
      </c>
    </row>
    <row r="98" spans="1:15" s="22" customFormat="1" ht="29.25" customHeight="1">
      <c r="A98" s="82" t="s">
        <v>200</v>
      </c>
      <c r="B98" s="72" t="s">
        <v>201</v>
      </c>
      <c r="C98" s="102">
        <v>1.3583802</v>
      </c>
      <c r="D98" s="94">
        <v>0.91229669999999996</v>
      </c>
      <c r="E98" s="95">
        <v>5.2293253000000002</v>
      </c>
      <c r="F98" s="95">
        <v>5.4642051</v>
      </c>
      <c r="G98" s="102">
        <v>5.2973875999999995</v>
      </c>
      <c r="H98" s="94">
        <v>3.6897215000000001</v>
      </c>
      <c r="I98" s="97">
        <v>3.1190061</v>
      </c>
      <c r="J98" s="98">
        <v>1.1112013000000001</v>
      </c>
      <c r="K98" s="94">
        <v>1.7456601</v>
      </c>
      <c r="L98" s="97">
        <v>3.5786769999999999</v>
      </c>
      <c r="M98" s="99">
        <v>3.7943528</v>
      </c>
      <c r="N98" s="100">
        <v>4.0694999999999997</v>
      </c>
      <c r="O98" s="92">
        <f t="shared" si="9"/>
        <v>39.369713699999998</v>
      </c>
    </row>
    <row r="99" spans="1:15" s="22" customFormat="1" ht="29.25" customHeight="1">
      <c r="A99" s="82" t="s">
        <v>202</v>
      </c>
      <c r="B99" s="72" t="s">
        <v>203</v>
      </c>
      <c r="C99" s="122">
        <v>1.1171982</v>
      </c>
      <c r="D99" s="94">
        <v>0.99159269999999999</v>
      </c>
      <c r="E99" s="95">
        <v>3.456353</v>
      </c>
      <c r="F99" s="95">
        <v>3.4903017999999997</v>
      </c>
      <c r="G99" s="122">
        <v>3.2777398</v>
      </c>
      <c r="H99" s="94">
        <v>2.2362922999999997</v>
      </c>
      <c r="I99" s="97">
        <v>2.0698560000000001</v>
      </c>
      <c r="J99" s="98">
        <v>0.79777100000000001</v>
      </c>
      <c r="K99" s="94">
        <v>1.1752568999999999</v>
      </c>
      <c r="L99" s="98">
        <v>2.2677021000000002</v>
      </c>
      <c r="M99" s="118">
        <v>2.3523072999999997</v>
      </c>
      <c r="N99" s="100">
        <v>3.0649459000000001</v>
      </c>
      <c r="O99" s="92">
        <f t="shared" si="9"/>
        <v>26.297317000000003</v>
      </c>
    </row>
    <row r="100" spans="1:15" s="22" customFormat="1" ht="29.25" customHeight="1">
      <c r="A100" s="82" t="s">
        <v>204</v>
      </c>
      <c r="B100" s="72" t="s">
        <v>205</v>
      </c>
      <c r="C100" s="122">
        <v>0.2180704</v>
      </c>
      <c r="D100" s="94">
        <v>0.14292960000000002</v>
      </c>
      <c r="E100" s="95">
        <v>0.21607999999999999</v>
      </c>
      <c r="F100" s="95">
        <v>0.29291540000000005</v>
      </c>
      <c r="G100" s="122">
        <v>0.17427799999999999</v>
      </c>
      <c r="H100" s="94">
        <v>3.43252E-2</v>
      </c>
      <c r="I100" s="97">
        <v>8.3640600000000009E-2</v>
      </c>
      <c r="J100" s="98">
        <v>0</v>
      </c>
      <c r="K100" s="94">
        <v>0</v>
      </c>
      <c r="L100" s="98">
        <v>8.1051999999999999E-2</v>
      </c>
      <c r="M100" s="118">
        <v>0.19329440000000001</v>
      </c>
      <c r="N100" s="100">
        <v>0.155471</v>
      </c>
      <c r="O100" s="92">
        <f t="shared" si="9"/>
        <v>1.5920566</v>
      </c>
    </row>
    <row r="101" spans="1:15" s="22" customFormat="1" ht="29.25" customHeight="1">
      <c r="A101" s="82" t="s">
        <v>206</v>
      </c>
      <c r="B101" s="72" t="s">
        <v>207</v>
      </c>
      <c r="C101" s="122">
        <v>0.26219790000000004</v>
      </c>
      <c r="D101" s="94">
        <v>0.1705439</v>
      </c>
      <c r="E101" s="95">
        <v>1.1147146999999999</v>
      </c>
      <c r="F101" s="95">
        <v>1.4811173</v>
      </c>
      <c r="G101" s="122">
        <v>1.1911438999999999</v>
      </c>
      <c r="H101" s="94">
        <v>1.1230356000000001</v>
      </c>
      <c r="I101" s="97">
        <v>0.98005140000000002</v>
      </c>
      <c r="J101" s="98">
        <v>0.47838170000000002</v>
      </c>
      <c r="K101" s="94">
        <v>0.25683149999999999</v>
      </c>
      <c r="L101" s="98">
        <v>0.36645709999999998</v>
      </c>
      <c r="M101" s="118">
        <v>1.1349556999999999</v>
      </c>
      <c r="N101" s="100">
        <v>0.99164759999999996</v>
      </c>
      <c r="O101" s="92">
        <f t="shared" si="9"/>
        <v>9.5510783000000004</v>
      </c>
    </row>
    <row r="102" spans="1:15" s="22" customFormat="1" ht="29.25" customHeight="1">
      <c r="A102" s="82" t="s">
        <v>208</v>
      </c>
      <c r="B102" s="72" t="s">
        <v>209</v>
      </c>
      <c r="C102" s="102">
        <v>0.2370816</v>
      </c>
      <c r="D102" s="94">
        <v>0.1269324</v>
      </c>
      <c r="E102" s="95">
        <v>0.90500760000000002</v>
      </c>
      <c r="F102" s="95">
        <v>1.3519724</v>
      </c>
      <c r="G102" s="122">
        <v>1.3322255000000001</v>
      </c>
      <c r="H102" s="94">
        <v>1.1839329999999999</v>
      </c>
      <c r="I102" s="97">
        <v>1.1186499999999999</v>
      </c>
      <c r="J102" s="98">
        <v>0.61838950000000004</v>
      </c>
      <c r="K102" s="94">
        <v>0.23022579999999998</v>
      </c>
      <c r="L102" s="97">
        <v>0.2496321</v>
      </c>
      <c r="M102" s="99">
        <v>0.7879718</v>
      </c>
      <c r="N102" s="100">
        <v>0.74034319999999998</v>
      </c>
      <c r="O102" s="92">
        <f t="shared" si="9"/>
        <v>8.8823649000000007</v>
      </c>
    </row>
    <row r="103" spans="1:15" s="22" customFormat="1" ht="29.25" customHeight="1">
      <c r="A103" s="82" t="s">
        <v>210</v>
      </c>
      <c r="B103" s="72" t="s">
        <v>211</v>
      </c>
      <c r="C103" s="102">
        <v>1.2645423999999998</v>
      </c>
      <c r="D103" s="94">
        <v>0.84224769999999993</v>
      </c>
      <c r="E103" s="95">
        <v>3.2293691</v>
      </c>
      <c r="F103" s="95">
        <v>4.6408486</v>
      </c>
      <c r="G103" s="122">
        <v>6.3165332999999997</v>
      </c>
      <c r="H103" s="94">
        <v>6.3460359999999998</v>
      </c>
      <c r="I103" s="97">
        <v>6.0099579000000007</v>
      </c>
      <c r="J103" s="98">
        <v>6.8142779999999998</v>
      </c>
      <c r="K103" s="94">
        <v>3.9068157999999999</v>
      </c>
      <c r="L103" s="97">
        <v>2.7548237000000002</v>
      </c>
      <c r="M103" s="99">
        <v>4.1129531999999998</v>
      </c>
      <c r="N103" s="100">
        <v>2.9946155999999999</v>
      </c>
      <c r="O103" s="92">
        <f t="shared" si="9"/>
        <v>49.233021299999997</v>
      </c>
    </row>
    <row r="104" spans="1:15" s="22" customFormat="1" ht="29.25" customHeight="1">
      <c r="A104" s="82" t="s">
        <v>212</v>
      </c>
      <c r="B104" s="72" t="s">
        <v>213</v>
      </c>
      <c r="C104" s="123">
        <v>4.7804300000000001E-2</v>
      </c>
      <c r="D104" s="94">
        <v>6.5575700000000001E-2</v>
      </c>
      <c r="E104" s="95">
        <v>0.1146267</v>
      </c>
      <c r="F104" s="95">
        <v>0.15406879999999998</v>
      </c>
      <c r="G104" s="122">
        <v>0.13097739999999999</v>
      </c>
      <c r="H104" s="94">
        <v>4.5620099999999997E-2</v>
      </c>
      <c r="I104" s="97">
        <v>0.107241</v>
      </c>
      <c r="J104" s="98">
        <v>9.4441600000000001E-2</v>
      </c>
      <c r="K104" s="94">
        <v>7.9796500000000006E-2</v>
      </c>
      <c r="L104" s="124">
        <v>4.7090300000000002E-2</v>
      </c>
      <c r="M104" s="125">
        <v>5.3363300000000002E-2</v>
      </c>
      <c r="N104" s="100">
        <v>0.10991869999999999</v>
      </c>
      <c r="O104" s="92">
        <f t="shared" si="9"/>
        <v>1.0505244</v>
      </c>
    </row>
    <row r="105" spans="1:15" s="22" customFormat="1" ht="29.25" customHeight="1">
      <c r="A105" s="82" t="s">
        <v>214</v>
      </c>
      <c r="B105" s="72" t="s">
        <v>215</v>
      </c>
      <c r="C105" s="102">
        <v>0.51012869999999999</v>
      </c>
      <c r="D105" s="94">
        <v>0.34088200000000002</v>
      </c>
      <c r="E105" s="95">
        <v>2.0544606000000001</v>
      </c>
      <c r="F105" s="95">
        <v>3.6794847000000002</v>
      </c>
      <c r="G105" s="122">
        <v>4.9722496999999999</v>
      </c>
      <c r="H105" s="94">
        <v>4.2974739</v>
      </c>
      <c r="I105" s="97">
        <v>2.8709758999999999</v>
      </c>
      <c r="J105" s="98">
        <v>1.0970116999999999</v>
      </c>
      <c r="K105" s="94">
        <v>0.57120969999999993</v>
      </c>
      <c r="L105" s="97">
        <v>0.81108340000000001</v>
      </c>
      <c r="M105" s="99">
        <v>2.4022702000000002</v>
      </c>
      <c r="N105" s="100">
        <v>1.335501</v>
      </c>
      <c r="O105" s="92">
        <f t="shared" si="9"/>
        <v>24.942731500000004</v>
      </c>
    </row>
    <row r="106" spans="1:15" s="22" customFormat="1" ht="29.25" customHeight="1">
      <c r="A106" s="82" t="s">
        <v>216</v>
      </c>
      <c r="B106" s="72" t="s">
        <v>217</v>
      </c>
      <c r="C106" s="102">
        <v>0.94022719999999993</v>
      </c>
      <c r="D106" s="94">
        <v>0.61976109999999995</v>
      </c>
      <c r="E106" s="95">
        <v>4.7116009000000005</v>
      </c>
      <c r="F106" s="95">
        <v>6.0300965999999994</v>
      </c>
      <c r="G106" s="122">
        <v>7.4893507000000001</v>
      </c>
      <c r="H106" s="94">
        <v>5.6788305999999995</v>
      </c>
      <c r="I106" s="97">
        <v>3.4706446</v>
      </c>
      <c r="J106" s="98">
        <v>1.4088821</v>
      </c>
      <c r="K106" s="94">
        <v>0.82508899999999996</v>
      </c>
      <c r="L106" s="97">
        <v>1.1012227999999999</v>
      </c>
      <c r="M106" s="99">
        <v>3.8404697000000003</v>
      </c>
      <c r="N106" s="100">
        <v>2.6913800000000001</v>
      </c>
      <c r="O106" s="92">
        <f t="shared" si="9"/>
        <v>38.807555300000004</v>
      </c>
    </row>
    <row r="107" spans="1:15" s="22" customFormat="1" ht="29.25" customHeight="1">
      <c r="A107" s="82" t="s">
        <v>218</v>
      </c>
      <c r="B107" s="72" t="s">
        <v>219</v>
      </c>
      <c r="C107" s="102">
        <v>0.44675509999999996</v>
      </c>
      <c r="D107" s="126">
        <v>0.21174609999999999</v>
      </c>
      <c r="E107" s="95">
        <v>4.7950591999999999</v>
      </c>
      <c r="F107" s="95">
        <v>5.5271192000000005</v>
      </c>
      <c r="G107" s="122">
        <v>5.9069304000000002</v>
      </c>
      <c r="H107" s="94">
        <v>3.3606845999999999</v>
      </c>
      <c r="I107" s="97">
        <v>2.1993772999999996</v>
      </c>
      <c r="J107" s="98">
        <v>0.47173770000000004</v>
      </c>
      <c r="K107" s="94">
        <v>0.20691720000000002</v>
      </c>
      <c r="L107" s="97">
        <v>0.25114950000000003</v>
      </c>
      <c r="M107" s="99">
        <v>0.84493399999999996</v>
      </c>
      <c r="N107" s="100">
        <v>1.0277064</v>
      </c>
      <c r="O107" s="92">
        <f t="shared" si="9"/>
        <v>25.250116699999996</v>
      </c>
    </row>
    <row r="108" spans="1:15" s="22" customFormat="1" ht="29.25" customHeight="1">
      <c r="A108" s="82" t="s">
        <v>220</v>
      </c>
      <c r="B108" s="72" t="s">
        <v>221</v>
      </c>
      <c r="C108" s="102">
        <v>0.23957279999999997</v>
      </c>
      <c r="D108" s="127">
        <v>0.22151310000000002</v>
      </c>
      <c r="E108" s="95">
        <v>0.65805469999999999</v>
      </c>
      <c r="F108" s="95">
        <v>1.0414631999999999</v>
      </c>
      <c r="G108" s="122">
        <v>1.3110390000000001</v>
      </c>
      <c r="H108" s="94">
        <v>1.0416501999999999</v>
      </c>
      <c r="I108" s="97">
        <v>1.1812093000000001</v>
      </c>
      <c r="J108" s="98">
        <v>0.82715539999999999</v>
      </c>
      <c r="K108" s="94">
        <v>0.56559230000000005</v>
      </c>
      <c r="L108" s="97">
        <v>0.48113940000000005</v>
      </c>
      <c r="M108" s="99">
        <v>0.40272820000000004</v>
      </c>
      <c r="N108" s="100">
        <v>0.4226647</v>
      </c>
      <c r="O108" s="92">
        <f t="shared" si="9"/>
        <v>8.3937822999999998</v>
      </c>
    </row>
    <row r="109" spans="1:15" s="22" customFormat="1" ht="29.25" customHeight="1">
      <c r="A109" s="82" t="s">
        <v>222</v>
      </c>
      <c r="B109" s="72" t="s">
        <v>223</v>
      </c>
      <c r="C109" s="102"/>
      <c r="D109" s="126">
        <v>0</v>
      </c>
      <c r="E109" s="95">
        <v>0.21674189999999999</v>
      </c>
      <c r="F109" s="95">
        <v>0.35870999999999997</v>
      </c>
      <c r="G109" s="122">
        <v>0.17193</v>
      </c>
      <c r="H109" s="128">
        <v>0</v>
      </c>
      <c r="I109" s="97">
        <v>0.1855425</v>
      </c>
      <c r="J109" s="98">
        <v>0.26224579999999997</v>
      </c>
      <c r="K109" s="94">
        <v>0.17329329999999998</v>
      </c>
      <c r="L109" s="97">
        <v>9.7359100000000004E-2</v>
      </c>
      <c r="M109" s="99">
        <v>3.8814800000000003E-2</v>
      </c>
      <c r="N109" s="100">
        <v>0.47450759999999997</v>
      </c>
      <c r="O109" s="92">
        <f t="shared" si="9"/>
        <v>1.9791450000000002</v>
      </c>
    </row>
    <row r="110" spans="1:15" s="22" customFormat="1" ht="29.25" customHeight="1">
      <c r="A110" s="82" t="s">
        <v>224</v>
      </c>
      <c r="B110" s="72" t="s">
        <v>225</v>
      </c>
      <c r="C110" s="102">
        <v>2.8119E-3</v>
      </c>
      <c r="D110" s="126">
        <v>7.8530600000000006E-2</v>
      </c>
      <c r="E110" s="95">
        <v>0.25034139999999999</v>
      </c>
      <c r="F110" s="95">
        <v>0.33333809999999997</v>
      </c>
      <c r="G110" s="122">
        <v>0.44288040000000001</v>
      </c>
      <c r="H110" s="94">
        <v>0.55621140000000002</v>
      </c>
      <c r="I110" s="97">
        <v>0.64568309999999995</v>
      </c>
      <c r="J110" s="98">
        <v>0.63222390000000006</v>
      </c>
      <c r="K110" s="94">
        <v>0.57541109999999995</v>
      </c>
      <c r="L110" s="97">
        <v>0.43613629999999998</v>
      </c>
      <c r="M110" s="99">
        <v>0.30259020000000003</v>
      </c>
      <c r="N110" s="100">
        <v>0.25616870000000003</v>
      </c>
      <c r="O110" s="92">
        <f t="shared" si="9"/>
        <v>4.5123271000000003</v>
      </c>
    </row>
    <row r="111" spans="1:15" s="22" customFormat="1" ht="29.25" customHeight="1">
      <c r="A111" s="82" t="s">
        <v>226</v>
      </c>
      <c r="B111" s="121" t="s">
        <v>227</v>
      </c>
      <c r="C111" s="102">
        <v>0.25242979999999998</v>
      </c>
      <c r="D111" s="127">
        <v>0.18106160000000002</v>
      </c>
      <c r="E111" s="95">
        <v>0.63078919999999994</v>
      </c>
      <c r="F111" s="95">
        <v>0.9700143</v>
      </c>
      <c r="G111" s="122">
        <v>0.79941960000000001</v>
      </c>
      <c r="H111" s="94">
        <v>1.1142103000000001</v>
      </c>
      <c r="I111" s="97">
        <v>1.3031666000000002</v>
      </c>
      <c r="J111" s="98">
        <v>1.0273620999999999</v>
      </c>
      <c r="K111" s="94">
        <v>0.7638678000000001</v>
      </c>
      <c r="L111" s="97">
        <v>0.63490690000000005</v>
      </c>
      <c r="M111" s="99">
        <v>0.48348959999999996</v>
      </c>
      <c r="N111" s="100">
        <v>0.43625159999999996</v>
      </c>
      <c r="O111" s="92">
        <f t="shared" si="9"/>
        <v>8.596969399999999</v>
      </c>
    </row>
    <row r="112" spans="1:15" s="22" customFormat="1" ht="29.25" customHeight="1">
      <c r="A112" s="82" t="s">
        <v>228</v>
      </c>
      <c r="B112" s="72" t="s">
        <v>229</v>
      </c>
      <c r="C112" s="102">
        <v>0.1839701</v>
      </c>
      <c r="D112" s="126">
        <v>0.1338685</v>
      </c>
      <c r="E112" s="95">
        <v>0.36260770000000003</v>
      </c>
      <c r="F112" s="95">
        <v>0.56567849999999997</v>
      </c>
      <c r="G112" s="122">
        <v>0.54537369999999996</v>
      </c>
      <c r="H112" s="94">
        <v>0.65366380000000002</v>
      </c>
      <c r="I112" s="97">
        <v>0.76192070000000001</v>
      </c>
      <c r="J112" s="98">
        <v>0.64794810000000003</v>
      </c>
      <c r="K112" s="94">
        <v>0.5107389</v>
      </c>
      <c r="L112" s="97">
        <v>0.42273579999999999</v>
      </c>
      <c r="M112" s="99">
        <v>0.35428850000000001</v>
      </c>
      <c r="N112" s="100">
        <v>0.341198</v>
      </c>
      <c r="O112" s="92">
        <f t="shared" si="9"/>
        <v>5.4839922999999997</v>
      </c>
    </row>
    <row r="113" spans="1:15" s="22" customFormat="1" ht="29.25" customHeight="1">
      <c r="A113" s="82" t="s">
        <v>230</v>
      </c>
      <c r="B113" s="72" t="s">
        <v>231</v>
      </c>
      <c r="C113" s="102">
        <v>1.5844500000000001E-2</v>
      </c>
      <c r="D113" s="126">
        <v>0.11670609999999999</v>
      </c>
      <c r="E113" s="95">
        <v>0.583067</v>
      </c>
      <c r="F113" s="95">
        <v>0.93778069999999991</v>
      </c>
      <c r="G113" s="122">
        <v>0.44074159999999996</v>
      </c>
      <c r="H113" s="94">
        <v>0.75232100000000002</v>
      </c>
      <c r="I113" s="97">
        <v>1.0807438999999999</v>
      </c>
      <c r="J113" s="98">
        <v>0.71025649999999996</v>
      </c>
      <c r="K113" s="94">
        <v>0.66323690000000002</v>
      </c>
      <c r="L113" s="97">
        <v>0.36456820000000001</v>
      </c>
      <c r="M113" s="99">
        <v>0.43782670000000001</v>
      </c>
      <c r="N113" s="100">
        <v>0.49645470000000003</v>
      </c>
      <c r="O113" s="92">
        <f t="shared" si="9"/>
        <v>6.5995478000000007</v>
      </c>
    </row>
    <row r="114" spans="1:15" s="22" customFormat="1" ht="29.25" customHeight="1">
      <c r="A114" s="82" t="s">
        <v>232</v>
      </c>
      <c r="B114" s="72" t="s">
        <v>233</v>
      </c>
      <c r="C114" s="102">
        <v>0.25237850000000001</v>
      </c>
      <c r="D114" s="126">
        <v>0.18245239999999999</v>
      </c>
      <c r="E114" s="95">
        <v>0.2017979</v>
      </c>
      <c r="F114" s="95">
        <v>0.18671940000000001</v>
      </c>
      <c r="G114" s="122">
        <v>0.1705547</v>
      </c>
      <c r="H114" s="94">
        <v>5.7925300000000006E-2</v>
      </c>
      <c r="I114" s="97">
        <v>2.6595999999999998E-3</v>
      </c>
      <c r="J114" s="98">
        <v>6.3289999999999993E-4</v>
      </c>
      <c r="K114" s="94">
        <v>5.4533600000000002E-2</v>
      </c>
      <c r="L114" s="97">
        <v>0.1394764</v>
      </c>
      <c r="M114" s="99">
        <v>0.1642323</v>
      </c>
      <c r="N114" s="100">
        <v>0.13465650000000001</v>
      </c>
      <c r="O114" s="92">
        <f t="shared" si="9"/>
        <v>1.5480194999999999</v>
      </c>
    </row>
    <row r="115" spans="1:15" s="22" customFormat="1" ht="29.25" customHeight="1">
      <c r="A115" s="82" t="s">
        <v>234</v>
      </c>
      <c r="B115" s="72" t="s">
        <v>235</v>
      </c>
      <c r="C115" s="102">
        <v>0.13349260000000002</v>
      </c>
      <c r="D115" s="126">
        <v>7.9396600000000012E-2</v>
      </c>
      <c r="E115" s="95">
        <v>0.36404059999999999</v>
      </c>
      <c r="F115" s="95">
        <v>0.59956589999999998</v>
      </c>
      <c r="G115" s="122">
        <v>0.65499890000000005</v>
      </c>
      <c r="H115" s="94">
        <v>0.61832980000000004</v>
      </c>
      <c r="I115" s="97">
        <v>0.6558619</v>
      </c>
      <c r="J115" s="98">
        <v>0.49438390000000004</v>
      </c>
      <c r="K115" s="94">
        <v>0.31272509999999998</v>
      </c>
      <c r="L115" s="102">
        <v>0.36935699999999999</v>
      </c>
      <c r="M115" s="129">
        <v>0.51855209999999996</v>
      </c>
      <c r="N115" s="100">
        <v>0.42722959999999999</v>
      </c>
      <c r="O115" s="92">
        <f t="shared" si="9"/>
        <v>5.2279339999999994</v>
      </c>
    </row>
    <row r="116" spans="1:15" s="22" customFormat="1" ht="29.25" customHeight="1">
      <c r="A116" s="82" t="s">
        <v>236</v>
      </c>
      <c r="B116" s="72" t="s">
        <v>237</v>
      </c>
      <c r="C116" s="102">
        <v>0.17125850000000001</v>
      </c>
      <c r="D116" s="126">
        <v>0.10671539999999999</v>
      </c>
      <c r="E116" s="95">
        <v>1.4328668999999998</v>
      </c>
      <c r="F116" s="95">
        <v>1.7569616000000001</v>
      </c>
      <c r="G116" s="122">
        <v>1.7939091999999999</v>
      </c>
      <c r="H116" s="94">
        <v>1.6278108999999998</v>
      </c>
      <c r="I116" s="97">
        <v>1.1886367</v>
      </c>
      <c r="J116" s="98">
        <v>0.43176599999999998</v>
      </c>
      <c r="K116" s="94">
        <v>0.2900799</v>
      </c>
      <c r="L116" s="102">
        <v>0.30713390000000002</v>
      </c>
      <c r="M116" s="129">
        <v>0.67519909999999994</v>
      </c>
      <c r="N116" s="100">
        <v>0.86365219999999998</v>
      </c>
      <c r="O116" s="92">
        <f t="shared" si="9"/>
        <v>10.645990300000001</v>
      </c>
    </row>
    <row r="117" spans="1:15" s="22" customFormat="1" ht="29.25" customHeight="1">
      <c r="A117" s="82" t="s">
        <v>238</v>
      </c>
      <c r="B117" s="72" t="s">
        <v>239</v>
      </c>
      <c r="C117" s="102">
        <v>0.13977500000000001</v>
      </c>
      <c r="D117" s="126">
        <v>7.0392399999999994E-2</v>
      </c>
      <c r="E117" s="95">
        <v>0.76880510000000002</v>
      </c>
      <c r="F117" s="95">
        <v>0.94950540000000005</v>
      </c>
      <c r="G117" s="122">
        <v>1.3216315000000001</v>
      </c>
      <c r="H117" s="94">
        <v>1.1673063000000001</v>
      </c>
      <c r="I117" s="97">
        <v>0.91232419999999992</v>
      </c>
      <c r="J117" s="98">
        <v>0.45411979999999996</v>
      </c>
      <c r="K117" s="94">
        <v>0.18219429999999998</v>
      </c>
      <c r="L117" s="102">
        <v>0.20035359999999999</v>
      </c>
      <c r="M117" s="129">
        <v>0.71657480000000007</v>
      </c>
      <c r="N117" s="100">
        <v>0.68076269999999994</v>
      </c>
      <c r="O117" s="92">
        <f t="shared" si="9"/>
        <v>7.5637450999999993</v>
      </c>
    </row>
    <row r="118" spans="1:15" s="22" customFormat="1" ht="29.25" customHeight="1">
      <c r="A118" s="82" t="s">
        <v>240</v>
      </c>
      <c r="B118" s="72" t="s">
        <v>241</v>
      </c>
      <c r="C118" s="102">
        <v>2.701606</v>
      </c>
      <c r="D118" s="126">
        <v>2.5034793999999998</v>
      </c>
      <c r="E118" s="95">
        <v>3.5148735000000002</v>
      </c>
      <c r="F118" s="95">
        <v>4.3038921999999999</v>
      </c>
      <c r="G118" s="122">
        <v>5.2858535</v>
      </c>
      <c r="H118" s="94">
        <v>3.9729692000000001</v>
      </c>
      <c r="I118" s="97">
        <v>3.3897691000000001</v>
      </c>
      <c r="J118" s="98">
        <v>2.5011862999999996</v>
      </c>
      <c r="K118" s="94">
        <v>2.7522565999999999</v>
      </c>
      <c r="L118" s="102">
        <v>2.764208</v>
      </c>
      <c r="M118" s="129">
        <v>2.7165406000000001</v>
      </c>
      <c r="N118" s="100">
        <v>2.8552729000000001</v>
      </c>
      <c r="O118" s="92">
        <f t="shared" si="9"/>
        <v>39.261907300000004</v>
      </c>
    </row>
    <row r="119" spans="1:15" s="22" customFormat="1" ht="29.25" customHeight="1">
      <c r="A119" s="82" t="s">
        <v>242</v>
      </c>
      <c r="B119" s="72" t="s">
        <v>243</v>
      </c>
      <c r="C119" s="102">
        <v>0.65963890000000003</v>
      </c>
      <c r="D119" s="126">
        <v>0.6057728</v>
      </c>
      <c r="E119" s="96">
        <v>1.0419970999999999</v>
      </c>
      <c r="F119" s="96">
        <v>1.0552613</v>
      </c>
      <c r="G119" s="96">
        <v>1.0783613999999999</v>
      </c>
      <c r="H119" s="94">
        <v>0.97407699999999997</v>
      </c>
      <c r="I119" s="97">
        <v>0.83962760000000003</v>
      </c>
      <c r="J119" s="98">
        <v>0.50918259999999993</v>
      </c>
      <c r="K119" s="94">
        <v>0.72045749999999997</v>
      </c>
      <c r="L119" s="96">
        <v>0.80882559999999992</v>
      </c>
      <c r="M119" s="130">
        <v>0.8104384</v>
      </c>
      <c r="N119" s="100">
        <v>0.82698450000000001</v>
      </c>
      <c r="O119" s="92">
        <f t="shared" si="9"/>
        <v>9.930624700000001</v>
      </c>
    </row>
    <row r="120" spans="1:15" s="22" customFormat="1" ht="29.25" customHeight="1">
      <c r="A120" s="82" t="s">
        <v>244</v>
      </c>
      <c r="B120" s="72" t="s">
        <v>245</v>
      </c>
      <c r="C120" s="102">
        <v>0</v>
      </c>
      <c r="D120" s="131">
        <v>0</v>
      </c>
      <c r="E120" s="132">
        <v>0</v>
      </c>
      <c r="F120" s="132">
        <v>0</v>
      </c>
      <c r="G120" s="132">
        <v>0.8063034</v>
      </c>
      <c r="H120" s="94">
        <v>0.87368619999999997</v>
      </c>
      <c r="I120" s="97">
        <v>1.0759080000000001</v>
      </c>
      <c r="J120" s="98">
        <v>0.73682519999999996</v>
      </c>
      <c r="K120" s="94">
        <v>1.0493329</v>
      </c>
      <c r="L120" s="96">
        <v>0.83458869999999996</v>
      </c>
      <c r="M120" s="130">
        <v>0.69133509999999998</v>
      </c>
      <c r="N120" s="100">
        <v>0.69579390000000008</v>
      </c>
      <c r="O120" s="92">
        <f t="shared" si="9"/>
        <v>6.7637734000000007</v>
      </c>
    </row>
    <row r="121" spans="1:15" s="22" customFormat="1" ht="29.25" customHeight="1">
      <c r="A121" s="82" t="s">
        <v>246</v>
      </c>
      <c r="B121" s="72" t="s">
        <v>247</v>
      </c>
      <c r="C121" s="102">
        <v>0</v>
      </c>
      <c r="D121" s="126">
        <v>0</v>
      </c>
      <c r="E121" s="96">
        <v>0</v>
      </c>
      <c r="F121" s="96">
        <v>0</v>
      </c>
      <c r="G121" s="96">
        <v>0</v>
      </c>
      <c r="H121" s="133">
        <v>0</v>
      </c>
      <c r="I121" s="134">
        <v>0.3251465</v>
      </c>
      <c r="J121" s="98">
        <v>0.40661609999999998</v>
      </c>
      <c r="K121" s="94">
        <v>0.31960079999999996</v>
      </c>
      <c r="L121" s="96">
        <v>0.25462299999999999</v>
      </c>
      <c r="M121" s="130">
        <v>0.2017574</v>
      </c>
      <c r="N121" s="135">
        <v>0.20865510000000001</v>
      </c>
      <c r="O121" s="92">
        <f t="shared" si="9"/>
        <v>1.7163988999999999</v>
      </c>
    </row>
    <row r="122" spans="1:15" s="22" customFormat="1" ht="29.25" customHeight="1">
      <c r="A122" s="82" t="s">
        <v>248</v>
      </c>
      <c r="B122" s="136" t="s">
        <v>249</v>
      </c>
      <c r="C122" s="102">
        <v>0</v>
      </c>
      <c r="D122" s="127">
        <v>0</v>
      </c>
      <c r="E122" s="95">
        <v>0</v>
      </c>
      <c r="F122" s="95">
        <v>0</v>
      </c>
      <c r="G122" s="122">
        <v>0</v>
      </c>
      <c r="H122" s="94">
        <v>0</v>
      </c>
      <c r="I122" s="97">
        <v>0</v>
      </c>
      <c r="J122" s="98">
        <v>6.1408999999999998E-2</v>
      </c>
      <c r="K122" s="94">
        <v>0.18805370000000002</v>
      </c>
      <c r="L122" s="97">
        <v>0.14960010000000001</v>
      </c>
      <c r="M122" s="99">
        <v>0.14875849999999999</v>
      </c>
      <c r="N122" s="100">
        <v>0.1443731</v>
      </c>
      <c r="O122" s="92">
        <f t="shared" si="9"/>
        <v>0.6921944000000001</v>
      </c>
    </row>
    <row r="123" spans="1:15" s="22" customFormat="1" ht="29.25" customHeight="1" thickBot="1">
      <c r="A123" s="137" t="s">
        <v>250</v>
      </c>
      <c r="B123" s="138" t="s">
        <v>251</v>
      </c>
      <c r="C123" s="139"/>
      <c r="D123" s="140"/>
      <c r="E123" s="141"/>
      <c r="F123" s="141"/>
      <c r="G123" s="139"/>
      <c r="H123" s="133"/>
      <c r="I123" s="134"/>
      <c r="J123" s="134"/>
      <c r="K123" s="133"/>
      <c r="L123" s="134"/>
      <c r="M123" s="142">
        <v>2.6822400000000003E-2</v>
      </c>
      <c r="N123" s="135">
        <v>0.39054870000000003</v>
      </c>
      <c r="O123" s="92">
        <f t="shared" si="9"/>
        <v>0.41737110000000005</v>
      </c>
    </row>
    <row r="124" spans="1:15" s="22" customFormat="1" ht="29.25" customHeight="1" thickBot="1">
      <c r="A124" s="23">
        <v>2</v>
      </c>
      <c r="B124" s="24" t="s">
        <v>252</v>
      </c>
      <c r="C124" s="143">
        <v>37.612414259999625</v>
      </c>
      <c r="D124" s="144">
        <v>33.2566275</v>
      </c>
      <c r="E124" s="145">
        <v>19.509585200000011</v>
      </c>
      <c r="F124" s="145">
        <v>17.607932300000002</v>
      </c>
      <c r="G124" s="143">
        <v>14.974876299999998</v>
      </c>
      <c r="H124" s="145">
        <v>14.430266600000829</v>
      </c>
      <c r="I124" s="145">
        <v>19.677513300000001</v>
      </c>
      <c r="J124" s="145">
        <v>19.114905199999988</v>
      </c>
      <c r="K124" s="145">
        <v>20.28360529999998</v>
      </c>
      <c r="L124" s="145">
        <v>24.171899100000012</v>
      </c>
      <c r="M124" s="145">
        <v>23.950258099999996</v>
      </c>
      <c r="N124" s="146">
        <v>23.908511999999988</v>
      </c>
      <c r="O124" s="27">
        <f t="shared" si="9"/>
        <v>268.49839516000043</v>
      </c>
    </row>
    <row r="125" spans="1:15" s="22" customFormat="1" ht="29.25" customHeight="1" thickBot="1">
      <c r="A125" s="23">
        <v>3</v>
      </c>
      <c r="B125" s="24" t="s">
        <v>253</v>
      </c>
      <c r="C125" s="69">
        <f>C126+C128+C129+C130</f>
        <v>246.95539549999995</v>
      </c>
      <c r="D125" s="26">
        <f>D126+D128+D129+D130</f>
        <v>207.47308179999999</v>
      </c>
      <c r="E125" s="26">
        <f t="shared" ref="E125:N125" si="10">E126+E128+E129+E130</f>
        <v>145.9012137</v>
      </c>
      <c r="F125" s="26">
        <f t="shared" si="10"/>
        <v>6.5457100000000004E-2</v>
      </c>
      <c r="G125" s="26">
        <f t="shared" si="10"/>
        <v>0</v>
      </c>
      <c r="H125" s="26">
        <f t="shared" si="10"/>
        <v>1.6248499999999999E-2</v>
      </c>
      <c r="I125" s="26">
        <f t="shared" si="10"/>
        <v>0.66205720000000012</v>
      </c>
      <c r="J125" s="26">
        <f t="shared" si="10"/>
        <v>0</v>
      </c>
      <c r="K125" s="26">
        <f t="shared" si="10"/>
        <v>0</v>
      </c>
      <c r="L125" s="26">
        <f t="shared" si="10"/>
        <v>1.40734E-2</v>
      </c>
      <c r="M125" s="26">
        <f t="shared" si="10"/>
        <v>80.5995858</v>
      </c>
      <c r="N125" s="26">
        <f t="shared" si="10"/>
        <v>108.148343</v>
      </c>
      <c r="O125" s="27">
        <f t="shared" si="9"/>
        <v>789.83545599999991</v>
      </c>
    </row>
    <row r="126" spans="1:15" s="37" customFormat="1" ht="29.25" customHeight="1">
      <c r="A126" s="77"/>
      <c r="B126" s="147" t="s">
        <v>254</v>
      </c>
      <c r="C126" s="148">
        <v>246.60561200000001</v>
      </c>
      <c r="D126" s="149">
        <v>206.162836</v>
      </c>
      <c r="E126" s="31">
        <v>145.03566000000001</v>
      </c>
      <c r="F126" s="41"/>
      <c r="G126" s="149"/>
      <c r="H126" s="31"/>
      <c r="I126" s="149"/>
      <c r="J126" s="34"/>
      <c r="K126" s="150"/>
      <c r="L126" s="34"/>
      <c r="M126" s="34">
        <v>80.592995999999999</v>
      </c>
      <c r="N126" s="35">
        <v>108.148343</v>
      </c>
      <c r="O126" s="44">
        <f t="shared" si="9"/>
        <v>786.54544699999997</v>
      </c>
    </row>
    <row r="127" spans="1:15" s="37" customFormat="1" ht="29.25" customHeight="1">
      <c r="A127" s="82"/>
      <c r="B127" s="151" t="s">
        <v>255</v>
      </c>
      <c r="C127" s="152">
        <v>243.68977230000002</v>
      </c>
      <c r="D127" s="149">
        <v>205.01822200000001</v>
      </c>
      <c r="E127" s="149">
        <v>140.2492799</v>
      </c>
      <c r="F127" s="149"/>
      <c r="G127" s="149"/>
      <c r="H127" s="149"/>
      <c r="I127" s="149"/>
      <c r="J127" s="149"/>
      <c r="K127" s="149"/>
      <c r="L127" s="149"/>
      <c r="M127" s="149">
        <v>79.966995999999995</v>
      </c>
      <c r="N127" s="153">
        <v>107.46154300000001</v>
      </c>
      <c r="O127" s="44">
        <f t="shared" si="9"/>
        <v>776.38581320000003</v>
      </c>
    </row>
    <row r="128" spans="1:15" s="37" customFormat="1" ht="29.25" customHeight="1">
      <c r="A128" s="82"/>
      <c r="B128" s="151" t="s">
        <v>256</v>
      </c>
      <c r="C128" s="129"/>
      <c r="D128" s="154"/>
      <c r="E128" s="78"/>
      <c r="F128" s="78"/>
      <c r="G128" s="78"/>
      <c r="H128" s="41"/>
      <c r="I128" s="78"/>
      <c r="J128" s="155"/>
      <c r="K128" s="156"/>
      <c r="L128" s="48"/>
      <c r="M128" s="48"/>
      <c r="N128" s="157"/>
      <c r="O128" s="44">
        <f t="shared" si="9"/>
        <v>0</v>
      </c>
    </row>
    <row r="129" spans="1:17" s="37" customFormat="1" ht="29.25" customHeight="1">
      <c r="A129" s="82"/>
      <c r="B129" s="151" t="s">
        <v>257</v>
      </c>
      <c r="C129" s="129">
        <v>0.34978349999994407</v>
      </c>
      <c r="D129" s="78">
        <v>1.3102458000000001</v>
      </c>
      <c r="E129" s="41">
        <v>0.86555369999999998</v>
      </c>
      <c r="F129" s="149">
        <v>6.5457100000000004E-2</v>
      </c>
      <c r="G129" s="41"/>
      <c r="H129" s="78">
        <v>1.6248499999999999E-2</v>
      </c>
      <c r="I129" s="78">
        <v>0.66205720000000012</v>
      </c>
      <c r="J129" s="48"/>
      <c r="K129" s="150"/>
      <c r="L129" s="48">
        <v>1.40734E-2</v>
      </c>
      <c r="M129" s="48">
        <v>6.5897999999999998E-3</v>
      </c>
      <c r="N129" s="157"/>
      <c r="O129" s="44">
        <f t="shared" si="9"/>
        <v>3.2900089999999445</v>
      </c>
    </row>
    <row r="130" spans="1:17" s="37" customFormat="1" ht="29.25" customHeight="1" thickBot="1">
      <c r="A130" s="137"/>
      <c r="B130" s="158" t="s">
        <v>258</v>
      </c>
      <c r="C130" s="159"/>
      <c r="D130" s="160"/>
      <c r="E130" s="56"/>
      <c r="F130" s="56"/>
      <c r="G130" s="56"/>
      <c r="H130" s="161"/>
      <c r="I130" s="76"/>
      <c r="J130" s="76"/>
      <c r="K130" s="162"/>
      <c r="L130" s="76"/>
      <c r="M130" s="163"/>
      <c r="N130" s="164"/>
      <c r="O130" s="61">
        <f t="shared" si="9"/>
        <v>0</v>
      </c>
    </row>
    <row r="131" spans="1:17" s="22" customFormat="1" ht="34.5" customHeight="1" thickBot="1">
      <c r="A131" s="165">
        <v>4</v>
      </c>
      <c r="B131" s="166" t="s">
        <v>259</v>
      </c>
      <c r="C131" s="167">
        <f t="shared" ref="C131:N131" si="11">C4+C125-C124</f>
        <v>1320.0716790400002</v>
      </c>
      <c r="D131" s="168">
        <f t="shared" si="11"/>
        <v>1161.6274825</v>
      </c>
      <c r="E131" s="168">
        <f t="shared" si="11"/>
        <v>1145.8410179</v>
      </c>
      <c r="F131" s="168">
        <f t="shared" si="11"/>
        <v>1231.3981127000002</v>
      </c>
      <c r="G131" s="168">
        <f t="shared" si="11"/>
        <v>1310.4004735000003</v>
      </c>
      <c r="H131" s="168">
        <f t="shared" si="11"/>
        <v>1354.1880974999992</v>
      </c>
      <c r="I131" s="168">
        <f t="shared" si="11"/>
        <v>1522.3530802000002</v>
      </c>
      <c r="J131" s="168">
        <f t="shared" si="11"/>
        <v>1443.6985602000002</v>
      </c>
      <c r="K131" s="168">
        <f t="shared" si="11"/>
        <v>1097.6129074999999</v>
      </c>
      <c r="L131" s="168">
        <f t="shared" si="11"/>
        <v>1019.2373295999998</v>
      </c>
      <c r="M131" s="168">
        <f t="shared" si="11"/>
        <v>1059.9946711</v>
      </c>
      <c r="N131" s="168">
        <f t="shared" si="11"/>
        <v>1250.6948012999999</v>
      </c>
      <c r="O131" s="169">
        <f t="shared" si="9"/>
        <v>14917.118213039999</v>
      </c>
    </row>
    <row r="132" spans="1:17" s="37" customFormat="1" ht="21" customHeight="1">
      <c r="A132" s="170"/>
      <c r="B132" s="22"/>
      <c r="C132" s="22"/>
      <c r="D132" s="22"/>
      <c r="E132" s="22"/>
      <c r="F132" s="22"/>
      <c r="G132" s="22"/>
      <c r="H132" s="22"/>
      <c r="I132" s="22"/>
      <c r="J132" s="22"/>
      <c r="K132" s="22"/>
      <c r="L132" s="22"/>
      <c r="M132" s="22"/>
      <c r="N132" s="22"/>
      <c r="O132" s="22"/>
      <c r="P132" s="22"/>
    </row>
    <row r="133" spans="1:17" s="37" customFormat="1" ht="21" customHeight="1">
      <c r="A133" s="170"/>
      <c r="B133" s="22"/>
      <c r="C133" s="171"/>
      <c r="D133" s="171"/>
      <c r="E133" s="171"/>
      <c r="F133" s="171"/>
      <c r="G133" s="171"/>
      <c r="H133" s="171"/>
      <c r="I133" s="171"/>
      <c r="J133" s="171"/>
      <c r="K133" s="171"/>
      <c r="L133" s="171"/>
      <c r="M133" s="171"/>
      <c r="N133" s="171"/>
      <c r="O133" s="22"/>
      <c r="P133" s="22"/>
    </row>
    <row r="134" spans="1:17" s="37" customFormat="1" ht="21" customHeight="1" thickBot="1">
      <c r="A134" s="170"/>
      <c r="B134" s="22"/>
      <c r="C134" s="171"/>
      <c r="D134" s="171"/>
      <c r="E134" s="171"/>
      <c r="F134" s="171"/>
      <c r="G134" s="171"/>
      <c r="H134" s="171"/>
      <c r="I134" s="171"/>
      <c r="J134" s="171"/>
      <c r="K134" s="171"/>
      <c r="L134" s="171"/>
      <c r="M134" s="22"/>
      <c r="N134" s="22"/>
      <c r="O134" s="22"/>
      <c r="P134" s="22"/>
    </row>
    <row r="135" spans="1:17" s="22" customFormat="1" ht="38.25" customHeight="1" thickBot="1">
      <c r="A135" s="23">
        <v>5</v>
      </c>
      <c r="B135" s="172" t="s">
        <v>260</v>
      </c>
      <c r="C135" s="167">
        <f t="shared" ref="C135:N135" si="12">C136+C137+C144+C208+C209+C214</f>
        <v>1320.0716790400002</v>
      </c>
      <c r="D135" s="168">
        <f t="shared" si="12"/>
        <v>1161.6274824999996</v>
      </c>
      <c r="E135" s="168">
        <f t="shared" si="12"/>
        <v>1145.8410179</v>
      </c>
      <c r="F135" s="168">
        <f t="shared" si="12"/>
        <v>1231.3981127000004</v>
      </c>
      <c r="G135" s="168">
        <f t="shared" si="12"/>
        <v>1310.4004735000003</v>
      </c>
      <c r="H135" s="168">
        <f t="shared" si="12"/>
        <v>1354.1880974999992</v>
      </c>
      <c r="I135" s="168">
        <f t="shared" si="12"/>
        <v>1522.3530802</v>
      </c>
      <c r="J135" s="168">
        <f t="shared" si="12"/>
        <v>1443.6985601999997</v>
      </c>
      <c r="K135" s="168">
        <f t="shared" si="12"/>
        <v>1097.6129074999997</v>
      </c>
      <c r="L135" s="168">
        <f t="shared" si="12"/>
        <v>1019.2373296000002</v>
      </c>
      <c r="M135" s="168">
        <f t="shared" si="12"/>
        <v>1059.9946711000002</v>
      </c>
      <c r="N135" s="168">
        <f t="shared" si="12"/>
        <v>1250.6948013000001</v>
      </c>
      <c r="O135" s="169">
        <f t="shared" si="9"/>
        <v>14917.118213040001</v>
      </c>
    </row>
    <row r="136" spans="1:17" s="22" customFormat="1" ht="30.75" customHeight="1" thickBot="1">
      <c r="A136" s="173">
        <v>5.0999999999999996</v>
      </c>
      <c r="B136" s="70" t="s">
        <v>261</v>
      </c>
      <c r="C136" s="19">
        <v>320.8201919</v>
      </c>
      <c r="D136" s="20">
        <v>254.6188301</v>
      </c>
      <c r="E136" s="20">
        <v>251.71684640000001</v>
      </c>
      <c r="F136" s="20">
        <v>244.41203190000002</v>
      </c>
      <c r="G136" s="20">
        <v>214.89262640000001</v>
      </c>
      <c r="H136" s="20">
        <v>162.80994459999999</v>
      </c>
      <c r="I136" s="20">
        <v>177.9200237</v>
      </c>
      <c r="J136" s="20">
        <v>199.3752661</v>
      </c>
      <c r="K136" s="20">
        <v>167.13043400000001</v>
      </c>
      <c r="L136" s="20">
        <v>198.68740530000002</v>
      </c>
      <c r="M136" s="20">
        <v>222.4502541</v>
      </c>
      <c r="N136" s="174">
        <v>288.01779679999999</v>
      </c>
      <c r="O136" s="175">
        <f t="shared" si="9"/>
        <v>2702.8516513</v>
      </c>
    </row>
    <row r="137" spans="1:17" s="37" customFormat="1" ht="35.25" customHeight="1" thickBot="1">
      <c r="A137" s="173">
        <v>5.2</v>
      </c>
      <c r="B137" s="176" t="s">
        <v>262</v>
      </c>
      <c r="C137" s="177">
        <f t="shared" ref="C137:N137" si="13">C138+C141</f>
        <v>619.18413670000007</v>
      </c>
      <c r="D137" s="178">
        <f t="shared" si="13"/>
        <v>584.0816890000001</v>
      </c>
      <c r="E137" s="178">
        <f t="shared" si="13"/>
        <v>560.31469649999997</v>
      </c>
      <c r="F137" s="178">
        <f t="shared" si="13"/>
        <v>497.26155310000001</v>
      </c>
      <c r="G137" s="178">
        <f t="shared" si="13"/>
        <v>510.32128580000006</v>
      </c>
      <c r="H137" s="178">
        <f t="shared" si="13"/>
        <v>522.57872210000005</v>
      </c>
      <c r="I137" s="178">
        <f t="shared" si="13"/>
        <v>593.61151130000007</v>
      </c>
      <c r="J137" s="178">
        <f t="shared" si="13"/>
        <v>687.50093730000003</v>
      </c>
      <c r="K137" s="178">
        <f t="shared" si="13"/>
        <v>543.87699709999993</v>
      </c>
      <c r="L137" s="178">
        <f t="shared" si="13"/>
        <v>523.51402959999996</v>
      </c>
      <c r="M137" s="178">
        <f t="shared" si="13"/>
        <v>540.17503949999991</v>
      </c>
      <c r="N137" s="178">
        <f t="shared" si="13"/>
        <v>617.62300200000004</v>
      </c>
      <c r="O137" s="179">
        <f t="shared" si="9"/>
        <v>6800.0436000000009</v>
      </c>
    </row>
    <row r="138" spans="1:17" s="37" customFormat="1" ht="37.5" customHeight="1" thickBot="1">
      <c r="A138" s="17" t="s">
        <v>263</v>
      </c>
      <c r="B138" s="180" t="s">
        <v>264</v>
      </c>
      <c r="C138" s="25">
        <f>SUM(C139:C140)</f>
        <v>374.47350840000001</v>
      </c>
      <c r="D138" s="26">
        <f t="shared" ref="D138:N138" si="14">SUM(D139:D140)</f>
        <v>346.95777450000003</v>
      </c>
      <c r="E138" s="26">
        <f t="shared" si="14"/>
        <v>326.19939640000001</v>
      </c>
      <c r="F138" s="26">
        <f t="shared" si="14"/>
        <v>289.90714689999999</v>
      </c>
      <c r="G138" s="26">
        <f t="shared" si="14"/>
        <v>295.63251630000002</v>
      </c>
      <c r="H138" s="26">
        <f t="shared" si="14"/>
        <v>299.08041050000003</v>
      </c>
      <c r="I138" s="26">
        <f t="shared" si="14"/>
        <v>343.65703730000001</v>
      </c>
      <c r="J138" s="26">
        <f t="shared" si="14"/>
        <v>417.20313659999999</v>
      </c>
      <c r="K138" s="26">
        <f t="shared" si="14"/>
        <v>314.4166075</v>
      </c>
      <c r="L138" s="26">
        <f t="shared" si="14"/>
        <v>300.29208869999997</v>
      </c>
      <c r="M138" s="26">
        <f t="shared" si="14"/>
        <v>314.80423589999998</v>
      </c>
      <c r="N138" s="181">
        <f t="shared" si="14"/>
        <v>364.0863233</v>
      </c>
      <c r="O138" s="27">
        <f t="shared" si="9"/>
        <v>3986.7101823000003</v>
      </c>
      <c r="Q138" s="182">
        <f>O136+O137+O217</f>
        <v>10274.810160500001</v>
      </c>
    </row>
    <row r="139" spans="1:17" s="37" customFormat="1" ht="29.25" customHeight="1">
      <c r="A139" s="183" t="s">
        <v>265</v>
      </c>
      <c r="B139" s="184" t="s">
        <v>266</v>
      </c>
      <c r="C139" s="185">
        <v>205.00373710000002</v>
      </c>
      <c r="D139" s="31">
        <v>191.1066127</v>
      </c>
      <c r="E139" s="31">
        <v>186.97419430000002</v>
      </c>
      <c r="F139" s="31">
        <v>166.78982199999999</v>
      </c>
      <c r="G139" s="31">
        <v>176.53601040000001</v>
      </c>
      <c r="H139" s="31">
        <v>176.74960140000002</v>
      </c>
      <c r="I139" s="31">
        <v>204.57997180000001</v>
      </c>
      <c r="J139" s="31">
        <v>256.8435513</v>
      </c>
      <c r="K139" s="31">
        <v>195.2939212</v>
      </c>
      <c r="L139" s="31">
        <v>178.26523659999998</v>
      </c>
      <c r="M139" s="31">
        <v>181.9058856</v>
      </c>
      <c r="N139" s="186">
        <v>198.8949054</v>
      </c>
      <c r="O139" s="36">
        <f t="shared" ref="O139:O201" si="15">SUM(C139:N139)</f>
        <v>2318.9434498000001</v>
      </c>
    </row>
    <row r="140" spans="1:17" s="37" customFormat="1" ht="29.25" customHeight="1" thickBot="1">
      <c r="A140" s="187" t="s">
        <v>267</v>
      </c>
      <c r="B140" s="188" t="s">
        <v>268</v>
      </c>
      <c r="C140" s="189">
        <v>169.46977130000002</v>
      </c>
      <c r="D140" s="31">
        <v>155.8511618</v>
      </c>
      <c r="E140" s="57">
        <v>139.22520209999999</v>
      </c>
      <c r="F140" s="57">
        <v>123.1173249</v>
      </c>
      <c r="G140" s="57">
        <v>119.09650590000001</v>
      </c>
      <c r="H140" s="57">
        <v>122.3308091</v>
      </c>
      <c r="I140" s="57">
        <v>139.0770655</v>
      </c>
      <c r="J140" s="57">
        <v>160.35958530000002</v>
      </c>
      <c r="K140" s="57">
        <v>119.1226863</v>
      </c>
      <c r="L140" s="57">
        <v>122.0268521</v>
      </c>
      <c r="M140" s="57">
        <v>132.8983503</v>
      </c>
      <c r="N140" s="190">
        <v>165.1914179</v>
      </c>
      <c r="O140" s="44">
        <f t="shared" si="15"/>
        <v>1667.7667325</v>
      </c>
    </row>
    <row r="141" spans="1:17" s="37" customFormat="1" ht="35.25" customHeight="1" thickBot="1">
      <c r="A141" s="17" t="s">
        <v>269</v>
      </c>
      <c r="B141" s="180" t="s">
        <v>270</v>
      </c>
      <c r="C141" s="69">
        <f>SUM(C142:C143)</f>
        <v>244.71062830000002</v>
      </c>
      <c r="D141" s="26">
        <f>SUM(D142:D143)</f>
        <v>237.12391450000001</v>
      </c>
      <c r="E141" s="26">
        <f t="shared" ref="E141:N141" si="16">SUM(E142:E143)</f>
        <v>234.11530009999998</v>
      </c>
      <c r="F141" s="26">
        <f t="shared" si="16"/>
        <v>207.3544062</v>
      </c>
      <c r="G141" s="26">
        <f t="shared" si="16"/>
        <v>214.68876950000001</v>
      </c>
      <c r="H141" s="26">
        <f t="shared" si="16"/>
        <v>223.49831160000002</v>
      </c>
      <c r="I141" s="26">
        <f t="shared" si="16"/>
        <v>249.954474</v>
      </c>
      <c r="J141" s="26">
        <f t="shared" si="16"/>
        <v>270.29780070000004</v>
      </c>
      <c r="K141" s="26">
        <f t="shared" si="16"/>
        <v>229.46038959999998</v>
      </c>
      <c r="L141" s="26">
        <f t="shared" si="16"/>
        <v>223.22194089999999</v>
      </c>
      <c r="M141" s="26">
        <f t="shared" si="16"/>
        <v>225.37080359999999</v>
      </c>
      <c r="N141" s="26">
        <f t="shared" si="16"/>
        <v>253.53667870000001</v>
      </c>
      <c r="O141" s="27">
        <f t="shared" si="15"/>
        <v>2813.3334176999997</v>
      </c>
    </row>
    <row r="142" spans="1:17" s="37" customFormat="1" ht="32.25" customHeight="1">
      <c r="A142" s="183" t="s">
        <v>271</v>
      </c>
      <c r="B142" s="184" t="s">
        <v>266</v>
      </c>
      <c r="C142" s="148">
        <v>132.18903790000002</v>
      </c>
      <c r="D142" s="160">
        <v>130.48315629999999</v>
      </c>
      <c r="E142" s="149">
        <v>131.29027059999999</v>
      </c>
      <c r="F142" s="31">
        <v>114.0340049</v>
      </c>
      <c r="G142" s="31">
        <v>118.95796920000001</v>
      </c>
      <c r="H142" s="31">
        <v>118.6060377</v>
      </c>
      <c r="I142" s="31">
        <v>133.6354115</v>
      </c>
      <c r="J142" s="31">
        <v>146.1553313</v>
      </c>
      <c r="K142" s="31">
        <v>126.7544278</v>
      </c>
      <c r="L142" s="31">
        <v>125.3133596</v>
      </c>
      <c r="M142" s="31">
        <v>127.7934448</v>
      </c>
      <c r="N142" s="186">
        <v>140.2785853</v>
      </c>
      <c r="O142" s="44">
        <f t="shared" si="15"/>
        <v>1545.4910369000002</v>
      </c>
    </row>
    <row r="143" spans="1:17" s="37" customFormat="1" ht="32.25" customHeight="1" thickBot="1">
      <c r="A143" s="187" t="s">
        <v>272</v>
      </c>
      <c r="B143" s="188" t="s">
        <v>268</v>
      </c>
      <c r="C143" s="159">
        <v>112.52159040000001</v>
      </c>
      <c r="D143" s="160">
        <v>106.64075820000001</v>
      </c>
      <c r="E143" s="56">
        <v>102.8250295</v>
      </c>
      <c r="F143" s="31">
        <v>93.3204013</v>
      </c>
      <c r="G143" s="56">
        <v>95.730800299999999</v>
      </c>
      <c r="H143" s="56">
        <v>104.89227390000001</v>
      </c>
      <c r="I143" s="56">
        <v>116.3190625</v>
      </c>
      <c r="J143" s="56">
        <v>124.14246940000001</v>
      </c>
      <c r="K143" s="56">
        <v>102.7059618</v>
      </c>
      <c r="L143" s="56">
        <v>97.908581299999994</v>
      </c>
      <c r="M143" s="56">
        <v>97.577358799999999</v>
      </c>
      <c r="N143" s="191">
        <v>113.25809340000001</v>
      </c>
      <c r="O143" s="44">
        <f t="shared" si="15"/>
        <v>1267.8423807999998</v>
      </c>
    </row>
    <row r="144" spans="1:17" s="22" customFormat="1" ht="32.25" customHeight="1" thickBot="1">
      <c r="A144" s="23">
        <v>5.3</v>
      </c>
      <c r="B144" s="24" t="s">
        <v>273</v>
      </c>
      <c r="C144" s="69">
        <f t="shared" ref="C144:L144" si="17">SUM(C145:C206)</f>
        <v>263.94982174</v>
      </c>
      <c r="D144" s="181">
        <f t="shared" si="17"/>
        <v>221.67471860000001</v>
      </c>
      <c r="E144" s="181">
        <f t="shared" si="17"/>
        <v>240.1890932</v>
      </c>
      <c r="F144" s="181">
        <f t="shared" si="17"/>
        <v>233.54582710000003</v>
      </c>
      <c r="G144" s="181">
        <f t="shared" si="17"/>
        <v>248.03551969999998</v>
      </c>
      <c r="H144" s="181">
        <f t="shared" si="17"/>
        <v>237.99268249999994</v>
      </c>
      <c r="I144" s="181">
        <f t="shared" si="17"/>
        <v>260.43706849999995</v>
      </c>
      <c r="J144" s="181">
        <f t="shared" si="17"/>
        <v>256.20159510000008</v>
      </c>
      <c r="K144" s="181">
        <f t="shared" si="17"/>
        <v>181.50902719999999</v>
      </c>
      <c r="L144" s="181">
        <f t="shared" si="17"/>
        <v>204.38157060000006</v>
      </c>
      <c r="M144" s="181">
        <f>SUM(M145:M207)</f>
        <v>202.09258960000005</v>
      </c>
      <c r="N144" s="181">
        <f>SUM(N145:N207)</f>
        <v>228.61763709999997</v>
      </c>
      <c r="O144" s="27">
        <f t="shared" si="15"/>
        <v>2778.6271509399999</v>
      </c>
    </row>
    <row r="145" spans="1:15" s="37" customFormat="1" ht="21" customHeight="1">
      <c r="A145" s="183" t="s">
        <v>274</v>
      </c>
      <c r="B145" s="192" t="s">
        <v>275</v>
      </c>
      <c r="C145" s="193">
        <v>4.5341825999999994</v>
      </c>
      <c r="D145" s="160">
        <v>1.4355946000000002</v>
      </c>
      <c r="E145" s="160">
        <v>1.7092746999999999</v>
      </c>
      <c r="F145" s="31">
        <v>1.9265245</v>
      </c>
      <c r="G145" s="79">
        <v>2.8447800000000001</v>
      </c>
      <c r="H145" s="79">
        <v>1.7777931</v>
      </c>
      <c r="I145" s="194">
        <v>3.8120270999999999</v>
      </c>
      <c r="J145" s="41">
        <v>3.7391293999999999</v>
      </c>
      <c r="K145" s="80">
        <v>3.6403706000000002</v>
      </c>
      <c r="L145" s="79">
        <v>4.2710744000000007</v>
      </c>
      <c r="M145" s="79">
        <v>4.0116240999999997</v>
      </c>
      <c r="N145" s="195">
        <v>3.9810998999999998</v>
      </c>
      <c r="O145" s="44">
        <f t="shared" si="15"/>
        <v>37.683474999999994</v>
      </c>
    </row>
    <row r="146" spans="1:15" s="37" customFormat="1" ht="21" customHeight="1">
      <c r="A146" s="196" t="s">
        <v>276</v>
      </c>
      <c r="B146" s="197" t="s">
        <v>277</v>
      </c>
      <c r="C146" s="83">
        <v>14.617242900000001</v>
      </c>
      <c r="D146" s="160">
        <v>12.687624400000001</v>
      </c>
      <c r="E146" s="160">
        <v>12.784817</v>
      </c>
      <c r="F146" s="31">
        <v>13.273107900000001</v>
      </c>
      <c r="G146" s="41">
        <v>13.575478499999999</v>
      </c>
      <c r="H146" s="41">
        <v>13.688272900000001</v>
      </c>
      <c r="I146" s="78">
        <v>16.079036500000001</v>
      </c>
      <c r="J146" s="41">
        <v>16.153911300000001</v>
      </c>
      <c r="K146" s="41">
        <v>14.0985687</v>
      </c>
      <c r="L146" s="41">
        <v>14.3498272</v>
      </c>
      <c r="M146" s="41">
        <v>13.396958199999998</v>
      </c>
      <c r="N146" s="198">
        <v>14.7711086</v>
      </c>
      <c r="O146" s="44">
        <f t="shared" si="15"/>
        <v>169.4759541</v>
      </c>
    </row>
    <row r="147" spans="1:15" s="37" customFormat="1" ht="21" customHeight="1">
      <c r="A147" s="196" t="s">
        <v>278</v>
      </c>
      <c r="B147" s="197" t="s">
        <v>279</v>
      </c>
      <c r="C147" s="83">
        <v>1.6000000000000001E-6</v>
      </c>
      <c r="D147" s="160"/>
      <c r="E147" s="160"/>
      <c r="F147" s="31"/>
      <c r="G147" s="41">
        <v>2.9999999999999999E-7</v>
      </c>
      <c r="H147" s="41"/>
      <c r="I147" s="78"/>
      <c r="J147" s="41"/>
      <c r="K147" s="41"/>
      <c r="L147" s="41"/>
      <c r="M147" s="41">
        <v>0</v>
      </c>
      <c r="N147" s="198">
        <v>0</v>
      </c>
      <c r="O147" s="44">
        <f t="shared" si="15"/>
        <v>1.9E-6</v>
      </c>
    </row>
    <row r="148" spans="1:15" s="37" customFormat="1" ht="21" customHeight="1">
      <c r="A148" s="196" t="s">
        <v>280</v>
      </c>
      <c r="B148" s="197" t="s">
        <v>281</v>
      </c>
      <c r="C148" s="83">
        <v>0.10959960000000001</v>
      </c>
      <c r="D148" s="160">
        <v>9.4089600000000009E-2</v>
      </c>
      <c r="E148" s="160">
        <v>9.8557800000000001E-2</v>
      </c>
      <c r="F148" s="31">
        <v>7.8417899999999999E-2</v>
      </c>
      <c r="G148" s="41">
        <v>7.5174000000000005E-2</v>
      </c>
      <c r="H148" s="41">
        <v>6.1413000000000002E-2</v>
      </c>
      <c r="I148" s="78">
        <v>6.0109500000000003E-2</v>
      </c>
      <c r="J148" s="41">
        <v>5.8980900000000003E-2</v>
      </c>
      <c r="K148" s="41">
        <v>5.6637900000000005E-2</v>
      </c>
      <c r="L148" s="41">
        <v>4.7467199999999994E-2</v>
      </c>
      <c r="M148" s="41">
        <v>0</v>
      </c>
      <c r="N148" s="198">
        <v>0</v>
      </c>
      <c r="O148" s="44">
        <f t="shared" si="15"/>
        <v>0.7404474000000002</v>
      </c>
    </row>
    <row r="149" spans="1:15" s="37" customFormat="1" ht="21" customHeight="1">
      <c r="A149" s="183" t="s">
        <v>282</v>
      </c>
      <c r="B149" s="197" t="s">
        <v>283</v>
      </c>
      <c r="C149" s="83">
        <v>0.10750710000000001</v>
      </c>
      <c r="D149" s="160">
        <v>0.10001510000000001</v>
      </c>
      <c r="E149" s="160">
        <v>7.3581499999999994E-2</v>
      </c>
      <c r="F149" s="31">
        <v>5.4312300000000001E-2</v>
      </c>
      <c r="G149" s="41">
        <v>5.6108400000000003E-2</v>
      </c>
      <c r="H149" s="78">
        <v>5.9273199999999998E-2</v>
      </c>
      <c r="I149" s="78">
        <v>6.8395300000000006E-2</v>
      </c>
      <c r="J149" s="41">
        <v>7.3471499999999995E-2</v>
      </c>
      <c r="K149" s="41">
        <v>5.28174E-2</v>
      </c>
      <c r="L149" s="41">
        <v>5.4868199999999999E-2</v>
      </c>
      <c r="M149" s="41">
        <v>6.9508600000000004E-2</v>
      </c>
      <c r="N149" s="198">
        <v>8.4964800000000007E-2</v>
      </c>
      <c r="O149" s="44">
        <f t="shared" si="15"/>
        <v>0.85482340000000012</v>
      </c>
    </row>
    <row r="150" spans="1:15" s="37" customFormat="1" ht="21" customHeight="1">
      <c r="A150" s="196" t="s">
        <v>284</v>
      </c>
      <c r="B150" s="197" t="s">
        <v>285</v>
      </c>
      <c r="C150" s="83">
        <v>16.057894699999999</v>
      </c>
      <c r="D150" s="160">
        <v>8.1469518000000001</v>
      </c>
      <c r="E150" s="160">
        <v>16.581832599999998</v>
      </c>
      <c r="F150" s="31">
        <v>14.777294099999999</v>
      </c>
      <c r="G150" s="41">
        <v>16.111888499999999</v>
      </c>
      <c r="H150" s="41">
        <v>15.173674999999999</v>
      </c>
      <c r="I150" s="78">
        <v>16.315672899999999</v>
      </c>
      <c r="J150" s="41">
        <v>10.9924266</v>
      </c>
      <c r="K150" s="41">
        <v>10.1028895</v>
      </c>
      <c r="L150" s="41">
        <v>13.6835453</v>
      </c>
      <c r="M150" s="41">
        <v>15.819458300000001</v>
      </c>
      <c r="N150" s="198">
        <v>14.785642599999999</v>
      </c>
      <c r="O150" s="44">
        <f t="shared" si="15"/>
        <v>168.5491719</v>
      </c>
    </row>
    <row r="151" spans="1:15" s="37" customFormat="1" ht="21" customHeight="1">
      <c r="A151" s="196" t="s">
        <v>286</v>
      </c>
      <c r="B151" s="197" t="s">
        <v>287</v>
      </c>
      <c r="C151" s="83">
        <v>9.0462679999999995</v>
      </c>
      <c r="D151" s="160">
        <v>10.190350499999999</v>
      </c>
      <c r="E151" s="160">
        <v>6.9704470000000001</v>
      </c>
      <c r="F151" s="31">
        <v>7.4581704999999996</v>
      </c>
      <c r="G151" s="41">
        <v>11.4339665</v>
      </c>
      <c r="H151" s="41">
        <v>10.1384553</v>
      </c>
      <c r="I151" s="78">
        <v>10.513483800000001</v>
      </c>
      <c r="J151" s="41">
        <v>10.7046858</v>
      </c>
      <c r="K151" s="41">
        <v>10.541344</v>
      </c>
      <c r="L151" s="41">
        <v>10.852308499999999</v>
      </c>
      <c r="M151" s="41">
        <v>7.7449707000000005</v>
      </c>
      <c r="N151" s="198">
        <v>7.1717937000000003</v>
      </c>
      <c r="O151" s="44">
        <f t="shared" si="15"/>
        <v>112.7662443</v>
      </c>
    </row>
    <row r="152" spans="1:15" s="37" customFormat="1" ht="21" customHeight="1">
      <c r="A152" s="196" t="s">
        <v>288</v>
      </c>
      <c r="B152" s="197" t="s">
        <v>289</v>
      </c>
      <c r="C152" s="83">
        <v>23.102467999999998</v>
      </c>
      <c r="D152" s="160">
        <v>20.944840899999999</v>
      </c>
      <c r="E152" s="160">
        <v>22.353716200000001</v>
      </c>
      <c r="F152" s="31">
        <v>22.446894399999998</v>
      </c>
      <c r="G152" s="41">
        <v>23.745905399999998</v>
      </c>
      <c r="H152" s="41">
        <v>22.869446800000002</v>
      </c>
      <c r="I152" s="78">
        <v>24.226007500000001</v>
      </c>
      <c r="J152" s="41">
        <v>23.532174600000001</v>
      </c>
      <c r="K152" s="41">
        <v>13.738579199999998</v>
      </c>
      <c r="L152" s="41">
        <v>21.400548000000001</v>
      </c>
      <c r="M152" s="41">
        <v>19.338348800000002</v>
      </c>
      <c r="N152" s="198">
        <v>22.2701581</v>
      </c>
      <c r="O152" s="44">
        <f t="shared" si="15"/>
        <v>259.96908789999998</v>
      </c>
    </row>
    <row r="153" spans="1:15" s="37" customFormat="1" ht="21" customHeight="1">
      <c r="A153" s="183" t="s">
        <v>290</v>
      </c>
      <c r="B153" s="197" t="s">
        <v>291</v>
      </c>
      <c r="C153" s="83">
        <v>15.843597100000002</v>
      </c>
      <c r="D153" s="160">
        <v>12.531231</v>
      </c>
      <c r="E153" s="160">
        <v>12.457571699999999</v>
      </c>
      <c r="F153" s="31">
        <v>17.957231100000001</v>
      </c>
      <c r="G153" s="41">
        <v>17.6796419</v>
      </c>
      <c r="H153" s="41">
        <v>19.5627627</v>
      </c>
      <c r="I153" s="78">
        <v>18.096174300000001</v>
      </c>
      <c r="J153" s="41">
        <v>20.121830800000001</v>
      </c>
      <c r="K153" s="41">
        <v>20.5463098</v>
      </c>
      <c r="L153" s="41">
        <v>19.571027999999998</v>
      </c>
      <c r="M153" s="41">
        <v>18.654392399999999</v>
      </c>
      <c r="N153" s="198">
        <v>17.4791691</v>
      </c>
      <c r="O153" s="44">
        <f t="shared" si="15"/>
        <v>210.50093990000002</v>
      </c>
    </row>
    <row r="154" spans="1:15" s="37" customFormat="1" ht="21" customHeight="1">
      <c r="A154" s="183" t="s">
        <v>292</v>
      </c>
      <c r="B154" s="197" t="s">
        <v>293</v>
      </c>
      <c r="C154" s="83">
        <v>0</v>
      </c>
      <c r="D154" s="160">
        <v>0</v>
      </c>
      <c r="E154" s="160">
        <v>0</v>
      </c>
      <c r="F154" s="31">
        <v>0</v>
      </c>
      <c r="G154" s="41">
        <v>0</v>
      </c>
      <c r="H154" s="41">
        <v>0</v>
      </c>
      <c r="I154" s="78">
        <v>0</v>
      </c>
      <c r="J154" s="41">
        <v>0</v>
      </c>
      <c r="K154" s="41">
        <v>0</v>
      </c>
      <c r="L154" s="41">
        <v>0</v>
      </c>
      <c r="M154" s="41">
        <v>0</v>
      </c>
      <c r="N154" s="198">
        <v>0</v>
      </c>
      <c r="O154" s="44">
        <f t="shared" si="15"/>
        <v>0</v>
      </c>
    </row>
    <row r="155" spans="1:15" s="37" customFormat="1" ht="21" customHeight="1">
      <c r="A155" s="196" t="s">
        <v>294</v>
      </c>
      <c r="B155" s="197" t="s">
        <v>295</v>
      </c>
      <c r="C155" s="83">
        <v>3.9069091</v>
      </c>
      <c r="D155" s="160">
        <v>3.3673535999999999</v>
      </c>
      <c r="E155" s="160">
        <v>3.1748783999999999</v>
      </c>
      <c r="F155" s="31">
        <v>2.6341448999999999</v>
      </c>
      <c r="G155" s="41">
        <v>2.3526796000000001</v>
      </c>
      <c r="H155" s="41">
        <v>1.2203686999999999</v>
      </c>
      <c r="I155" s="78">
        <v>7.3535000000000003E-2</v>
      </c>
      <c r="J155" s="41">
        <v>6.4618599999999998E-2</v>
      </c>
      <c r="K155" s="41">
        <v>6.31221E-2</v>
      </c>
      <c r="L155" s="41">
        <v>7.6566700000000001E-2</v>
      </c>
      <c r="M155" s="41">
        <v>0.19118550000000001</v>
      </c>
      <c r="N155" s="198">
        <v>2.3196263999999998</v>
      </c>
      <c r="O155" s="44">
        <f t="shared" si="15"/>
        <v>19.444988599999999</v>
      </c>
    </row>
    <row r="156" spans="1:15" s="37" customFormat="1" ht="21" customHeight="1">
      <c r="A156" s="196" t="s">
        <v>296</v>
      </c>
      <c r="B156" s="197" t="s">
        <v>297</v>
      </c>
      <c r="C156" s="83">
        <v>10.6750284</v>
      </c>
      <c r="D156" s="160">
        <v>6.6401579999999996</v>
      </c>
      <c r="E156" s="160">
        <v>8.8517562999999999</v>
      </c>
      <c r="F156" s="31">
        <v>10.375210699999998</v>
      </c>
      <c r="G156" s="41">
        <v>10.911651900000001</v>
      </c>
      <c r="H156" s="41">
        <v>9.1269181999999986</v>
      </c>
      <c r="I156" s="78">
        <v>11.074435300000001</v>
      </c>
      <c r="J156" s="41">
        <v>8.6097443000000009</v>
      </c>
      <c r="K156" s="41">
        <v>10.492699400000001</v>
      </c>
      <c r="L156" s="41">
        <v>10.1525827</v>
      </c>
      <c r="M156" s="41">
        <v>10.846602900000001</v>
      </c>
      <c r="N156" s="198">
        <v>10.7462702</v>
      </c>
      <c r="O156" s="44">
        <f t="shared" si="15"/>
        <v>118.50305829999999</v>
      </c>
    </row>
    <row r="157" spans="1:15" s="37" customFormat="1" ht="21" customHeight="1">
      <c r="A157" s="196" t="s">
        <v>298</v>
      </c>
      <c r="B157" s="197" t="s">
        <v>299</v>
      </c>
      <c r="C157" s="83">
        <v>5.0716264000000004</v>
      </c>
      <c r="D157" s="160">
        <v>1.4802219999999999</v>
      </c>
      <c r="E157" s="160">
        <v>5.8195800000000006E-2</v>
      </c>
      <c r="F157" s="31">
        <v>4.1569099999999998E-2</v>
      </c>
      <c r="G157" s="41">
        <v>3.2347399999999998E-2</v>
      </c>
      <c r="H157" s="41">
        <v>2.54302E-2</v>
      </c>
      <c r="I157" s="78">
        <v>1.2298536</v>
      </c>
      <c r="J157" s="41">
        <v>3.5053695</v>
      </c>
      <c r="K157" s="41">
        <v>3.9285301000000001</v>
      </c>
      <c r="L157" s="41">
        <v>3.8911457999999999</v>
      </c>
      <c r="M157" s="41">
        <v>0.91612369999999999</v>
      </c>
      <c r="N157" s="198">
        <v>1.8419746000000001</v>
      </c>
      <c r="O157" s="44">
        <f t="shared" si="15"/>
        <v>22.022388200000002</v>
      </c>
    </row>
    <row r="158" spans="1:15" s="37" customFormat="1" ht="21" customHeight="1">
      <c r="A158" s="183" t="s">
        <v>300</v>
      </c>
      <c r="B158" s="197" t="s">
        <v>301</v>
      </c>
      <c r="C158" s="83">
        <v>0</v>
      </c>
      <c r="D158" s="160">
        <v>0</v>
      </c>
      <c r="E158" s="160">
        <v>0</v>
      </c>
      <c r="F158" s="31">
        <v>0</v>
      </c>
      <c r="G158" s="41">
        <v>0</v>
      </c>
      <c r="H158" s="41">
        <v>0</v>
      </c>
      <c r="I158" s="78">
        <v>0</v>
      </c>
      <c r="J158" s="41">
        <v>0</v>
      </c>
      <c r="K158" s="41">
        <v>0</v>
      </c>
      <c r="L158" s="41">
        <v>0</v>
      </c>
      <c r="M158" s="41">
        <v>0</v>
      </c>
      <c r="N158" s="198">
        <v>0</v>
      </c>
      <c r="O158" s="44">
        <f t="shared" si="15"/>
        <v>0</v>
      </c>
    </row>
    <row r="159" spans="1:15" s="37" customFormat="1" ht="21" customHeight="1">
      <c r="A159" s="196" t="s">
        <v>302</v>
      </c>
      <c r="B159" s="197" t="s">
        <v>303</v>
      </c>
      <c r="C159" s="83">
        <v>9.291766599999999</v>
      </c>
      <c r="D159" s="160">
        <v>8.3139047999999995</v>
      </c>
      <c r="E159" s="160">
        <v>8.3105247000000002</v>
      </c>
      <c r="F159" s="31">
        <v>7.9633070999999997</v>
      </c>
      <c r="G159" s="41">
        <v>7.9200512999999999</v>
      </c>
      <c r="H159" s="41">
        <v>7.7095184000000003</v>
      </c>
      <c r="I159" s="78">
        <v>6.8081582999999997</v>
      </c>
      <c r="J159" s="41">
        <v>7.7016254000000002</v>
      </c>
      <c r="K159" s="41">
        <v>7.6154344000000007</v>
      </c>
      <c r="L159" s="41">
        <v>8.0481625999999995</v>
      </c>
      <c r="M159" s="41">
        <v>7.7454484000000008</v>
      </c>
      <c r="N159" s="198">
        <v>8.6255774000000009</v>
      </c>
      <c r="O159" s="44">
        <f t="shared" si="15"/>
        <v>96.053479400000001</v>
      </c>
    </row>
    <row r="160" spans="1:15" s="37" customFormat="1" ht="21" customHeight="1">
      <c r="A160" s="196" t="s">
        <v>304</v>
      </c>
      <c r="B160" s="197" t="s">
        <v>305</v>
      </c>
      <c r="C160" s="83">
        <v>3.5829045000000002</v>
      </c>
      <c r="D160" s="160">
        <v>3.2266421000000003</v>
      </c>
      <c r="E160" s="160">
        <v>3.5317034</v>
      </c>
      <c r="F160" s="31">
        <v>3.4498601</v>
      </c>
      <c r="G160" s="41">
        <v>4.3139082000000002</v>
      </c>
      <c r="H160" s="41">
        <v>4.3592897000000006</v>
      </c>
      <c r="I160" s="78">
        <v>4.6644964</v>
      </c>
      <c r="J160" s="41">
        <v>4.5913570999999997</v>
      </c>
      <c r="K160" s="41">
        <v>4.4460029000000008</v>
      </c>
      <c r="L160" s="41">
        <v>4.6230460999999998</v>
      </c>
      <c r="M160" s="41">
        <v>4.5366274000000004</v>
      </c>
      <c r="N160" s="198">
        <v>5.0330857999999994</v>
      </c>
      <c r="O160" s="44">
        <f t="shared" si="15"/>
        <v>50.358923700000013</v>
      </c>
    </row>
    <row r="161" spans="1:15" s="37" customFormat="1" ht="21" customHeight="1">
      <c r="A161" s="196" t="s">
        <v>306</v>
      </c>
      <c r="B161" s="197" t="s">
        <v>307</v>
      </c>
      <c r="C161" s="83">
        <v>1.2925795</v>
      </c>
      <c r="D161" s="160">
        <v>1.0827610000000001</v>
      </c>
      <c r="E161" s="160">
        <v>0.83361549999999995</v>
      </c>
      <c r="F161" s="31">
        <v>3.4123000000000001E-3</v>
      </c>
      <c r="G161" s="41">
        <v>0.30513409999999996</v>
      </c>
      <c r="H161" s="41">
        <v>0.94654939999999999</v>
      </c>
      <c r="I161" s="78">
        <v>5.1718099999999996E-2</v>
      </c>
      <c r="J161" s="41">
        <v>3.1099000000000001E-3</v>
      </c>
      <c r="K161" s="41">
        <v>2.8324999999999999E-3</v>
      </c>
      <c r="L161" s="41">
        <v>2.8858E-3</v>
      </c>
      <c r="M161" s="41">
        <v>2.9346999999999997E-3</v>
      </c>
      <c r="N161" s="198">
        <v>3.2664E-3</v>
      </c>
      <c r="O161" s="44">
        <f t="shared" si="15"/>
        <v>4.5307992000000006</v>
      </c>
    </row>
    <row r="162" spans="1:15" s="37" customFormat="1" ht="21" customHeight="1">
      <c r="A162" s="183" t="s">
        <v>308</v>
      </c>
      <c r="B162" s="197" t="s">
        <v>309</v>
      </c>
      <c r="C162" s="83">
        <v>85.314305200000007</v>
      </c>
      <c r="D162" s="160">
        <v>75.4323725</v>
      </c>
      <c r="E162" s="160">
        <v>86.0864239</v>
      </c>
      <c r="F162" s="31">
        <v>83.689547900000008</v>
      </c>
      <c r="G162" s="41">
        <v>85.229620499999996</v>
      </c>
      <c r="H162" s="41">
        <v>78.299547799999999</v>
      </c>
      <c r="I162" s="78">
        <v>84.121497300000001</v>
      </c>
      <c r="J162" s="41">
        <v>80.750370900000007</v>
      </c>
      <c r="K162" s="41">
        <v>29.4850618</v>
      </c>
      <c r="L162" s="41">
        <v>39.816140299999994</v>
      </c>
      <c r="M162" s="41">
        <v>46.0616281</v>
      </c>
      <c r="N162" s="198">
        <v>58.899048899999997</v>
      </c>
      <c r="O162" s="44">
        <f t="shared" si="15"/>
        <v>833.18556510000019</v>
      </c>
    </row>
    <row r="163" spans="1:15" s="37" customFormat="1" ht="21" customHeight="1">
      <c r="A163" s="183" t="s">
        <v>310</v>
      </c>
      <c r="B163" s="197" t="s">
        <v>311</v>
      </c>
      <c r="C163" s="83">
        <v>0.34898420000000002</v>
      </c>
      <c r="D163" s="160">
        <v>1.3081208999999998</v>
      </c>
      <c r="E163" s="160">
        <v>0.7488456</v>
      </c>
      <c r="F163" s="31">
        <v>1.2504700000000001E-2</v>
      </c>
      <c r="G163" s="41">
        <v>2.9914E-3</v>
      </c>
      <c r="H163" s="199">
        <v>4.7004999999999998E-3</v>
      </c>
      <c r="I163" s="78">
        <v>3.2174E-3</v>
      </c>
      <c r="J163" s="41">
        <v>8.4019999999999997E-3</v>
      </c>
      <c r="K163" s="41">
        <v>5.4416999999999998E-3</v>
      </c>
      <c r="L163" s="41">
        <v>7.5466000000000005E-3</v>
      </c>
      <c r="M163" s="41">
        <v>7.6866E-3</v>
      </c>
      <c r="N163" s="198">
        <v>1.1959999999999999E-4</v>
      </c>
      <c r="O163" s="44">
        <f t="shared" si="15"/>
        <v>2.4585612000000001</v>
      </c>
    </row>
    <row r="164" spans="1:15" s="37" customFormat="1" ht="21" customHeight="1">
      <c r="A164" s="196" t="s">
        <v>312</v>
      </c>
      <c r="B164" s="197" t="s">
        <v>313</v>
      </c>
      <c r="C164" s="83">
        <v>2.1981397999999999</v>
      </c>
      <c r="D164" s="160">
        <v>1.0762944999999999</v>
      </c>
      <c r="E164" s="160">
        <v>1.5665794</v>
      </c>
      <c r="F164" s="31">
        <v>0.76136280000000001</v>
      </c>
      <c r="G164" s="41">
        <v>0</v>
      </c>
      <c r="H164" s="41">
        <v>0</v>
      </c>
      <c r="I164" s="78">
        <v>0</v>
      </c>
      <c r="J164" s="41">
        <v>0</v>
      </c>
      <c r="K164" s="41">
        <v>0</v>
      </c>
      <c r="L164" s="41">
        <v>0.67991590000000002</v>
      </c>
      <c r="M164" s="41">
        <v>0.1986724</v>
      </c>
      <c r="N164" s="198">
        <v>0.29727590000000004</v>
      </c>
      <c r="O164" s="44">
        <f t="shared" si="15"/>
        <v>6.7782406999999996</v>
      </c>
    </row>
    <row r="165" spans="1:15" s="37" customFormat="1" ht="21" customHeight="1">
      <c r="A165" s="196" t="s">
        <v>314</v>
      </c>
      <c r="B165" s="197" t="s">
        <v>315</v>
      </c>
      <c r="C165" s="83">
        <v>3.5921669999999999</v>
      </c>
      <c r="D165" s="160">
        <v>2.690553</v>
      </c>
      <c r="E165" s="160">
        <v>0.86047799999999997</v>
      </c>
      <c r="F165" s="31">
        <v>1.0884E-2</v>
      </c>
      <c r="G165" s="41">
        <v>1.2161999999999999E-2</v>
      </c>
      <c r="H165" s="41">
        <v>1.6053000000000001E-2</v>
      </c>
      <c r="I165" s="78">
        <v>2.4167519999999998</v>
      </c>
      <c r="J165" s="41">
        <v>1.0851E-2</v>
      </c>
      <c r="K165" s="41">
        <v>9.2099999999999994E-3</v>
      </c>
      <c r="L165" s="41">
        <v>1.952607</v>
      </c>
      <c r="M165" s="41">
        <v>3.145467</v>
      </c>
      <c r="N165" s="198">
        <v>1.8772230000000001</v>
      </c>
      <c r="O165" s="44">
        <f t="shared" si="15"/>
        <v>16.594407</v>
      </c>
    </row>
    <row r="166" spans="1:15" s="37" customFormat="1" ht="21" customHeight="1">
      <c r="A166" s="196" t="s">
        <v>316</v>
      </c>
      <c r="B166" s="197" t="s">
        <v>317</v>
      </c>
      <c r="C166" s="83">
        <v>2.2219200000000001E-2</v>
      </c>
      <c r="D166" s="160">
        <v>2.01666E-2</v>
      </c>
      <c r="E166" s="160">
        <v>1.99299E-2</v>
      </c>
      <c r="F166" s="31">
        <v>1.4813100000000001E-2</v>
      </c>
      <c r="G166" s="41">
        <v>1.03845E-2</v>
      </c>
      <c r="H166" s="41">
        <v>9.9434999999999992E-3</v>
      </c>
      <c r="I166" s="78">
        <v>8.4867000000000015E-3</v>
      </c>
      <c r="J166" s="41">
        <v>7.6746000000000002E-3</v>
      </c>
      <c r="K166" s="41">
        <v>8.2191E-3</v>
      </c>
      <c r="L166" s="41">
        <v>9.7280999999999999E-3</v>
      </c>
      <c r="M166" s="41">
        <v>9.9524999999999995E-3</v>
      </c>
      <c r="N166" s="198">
        <v>1.2694799999999999E-2</v>
      </c>
      <c r="O166" s="44">
        <f t="shared" si="15"/>
        <v>0.15421260000000001</v>
      </c>
    </row>
    <row r="167" spans="1:15" s="37" customFormat="1" ht="21" customHeight="1">
      <c r="A167" s="183" t="s">
        <v>318</v>
      </c>
      <c r="B167" s="197" t="s">
        <v>319</v>
      </c>
      <c r="C167" s="83">
        <v>0.77365289999999998</v>
      </c>
      <c r="D167" s="160">
        <v>0.68028580000000005</v>
      </c>
      <c r="E167" s="160">
        <v>0.30254900000000001</v>
      </c>
      <c r="F167" s="31">
        <v>0.2814643</v>
      </c>
      <c r="G167" s="41">
        <v>1.97185E-2</v>
      </c>
      <c r="H167" s="41">
        <v>0</v>
      </c>
      <c r="I167" s="78">
        <v>0</v>
      </c>
      <c r="J167" s="41">
        <v>7.2692899999999991E-2</v>
      </c>
      <c r="K167" s="41">
        <v>8.5347199999999998E-2</v>
      </c>
      <c r="L167" s="41">
        <v>8.3513100000000007E-2</v>
      </c>
      <c r="M167" s="41">
        <v>0.13181000000000001</v>
      </c>
      <c r="N167" s="198">
        <v>0.1863341</v>
      </c>
      <c r="O167" s="44">
        <f t="shared" si="15"/>
        <v>2.6173678000000007</v>
      </c>
    </row>
    <row r="168" spans="1:15" s="37" customFormat="1" ht="21" customHeight="1">
      <c r="A168" s="196" t="s">
        <v>320</v>
      </c>
      <c r="B168" s="197" t="s">
        <v>321</v>
      </c>
      <c r="C168" s="83">
        <v>2.67914E-2</v>
      </c>
      <c r="D168" s="160">
        <v>2.36017E-2</v>
      </c>
      <c r="E168" s="160">
        <v>1.88206E-2</v>
      </c>
      <c r="F168" s="31">
        <v>1.6455000000000001E-2</v>
      </c>
      <c r="G168" s="41">
        <v>1.5599399999999999E-2</v>
      </c>
      <c r="H168" s="41">
        <v>1.22132E-2</v>
      </c>
      <c r="I168" s="78">
        <v>1.1188799999999999E-2</v>
      </c>
      <c r="J168" s="41">
        <v>1.11264E-2</v>
      </c>
      <c r="K168" s="41">
        <v>8.9824999999999992E-3</v>
      </c>
      <c r="L168" s="41">
        <v>9.9148999999999991E-3</v>
      </c>
      <c r="M168" s="41">
        <v>8.8293999999999994E-3</v>
      </c>
      <c r="N168" s="198">
        <v>8.6278999999999991E-3</v>
      </c>
      <c r="O168" s="44">
        <f t="shared" si="15"/>
        <v>0.17215119999999998</v>
      </c>
    </row>
    <row r="169" spans="1:15" s="37" customFormat="1" ht="21" customHeight="1">
      <c r="A169" s="183" t="s">
        <v>322</v>
      </c>
      <c r="B169" s="200" t="s">
        <v>323</v>
      </c>
      <c r="C169" s="83">
        <v>0.80460069999999995</v>
      </c>
      <c r="D169" s="160">
        <v>0.79237550000000001</v>
      </c>
      <c r="E169" s="160">
        <v>0.57909880000000002</v>
      </c>
      <c r="F169" s="31">
        <v>0.47020050000000002</v>
      </c>
      <c r="G169" s="41">
        <v>0.4779156</v>
      </c>
      <c r="H169" s="41">
        <v>0.52891650000000001</v>
      </c>
      <c r="I169" s="78">
        <v>0.62678489999999998</v>
      </c>
      <c r="J169" s="41">
        <v>0.7020926999999999</v>
      </c>
      <c r="K169" s="41">
        <v>0.51744630000000003</v>
      </c>
      <c r="L169" s="41">
        <v>0.46253240000000001</v>
      </c>
      <c r="M169" s="41">
        <v>0.53541289999999997</v>
      </c>
      <c r="N169" s="198">
        <v>0.7617991999999999</v>
      </c>
      <c r="O169" s="44">
        <f t="shared" si="15"/>
        <v>7.2591759999999992</v>
      </c>
    </row>
    <row r="170" spans="1:15" s="37" customFormat="1" ht="21" customHeight="1">
      <c r="A170" s="196" t="s">
        <v>324</v>
      </c>
      <c r="B170" s="200" t="s">
        <v>325</v>
      </c>
      <c r="C170" s="83">
        <v>2.1142289999999999</v>
      </c>
      <c r="D170" s="160">
        <v>2.1888621000000001</v>
      </c>
      <c r="E170" s="160">
        <v>1.9459353000000001</v>
      </c>
      <c r="F170" s="31">
        <v>1.6414368000000001</v>
      </c>
      <c r="G170" s="41">
        <v>1.5476198999999999</v>
      </c>
      <c r="H170" s="41">
        <v>1.4536775</v>
      </c>
      <c r="I170" s="78">
        <v>2.1025912999999998</v>
      </c>
      <c r="J170" s="41">
        <v>2.7187546</v>
      </c>
      <c r="K170" s="41">
        <v>1.6951926000000002</v>
      </c>
      <c r="L170" s="41">
        <v>1.4160558000000001</v>
      </c>
      <c r="M170" s="41">
        <v>1.4276801000000001</v>
      </c>
      <c r="N170" s="198">
        <v>1.8027565000000001</v>
      </c>
      <c r="O170" s="44">
        <f t="shared" si="15"/>
        <v>22.0547915</v>
      </c>
    </row>
    <row r="171" spans="1:15" s="37" customFormat="1" ht="21" customHeight="1">
      <c r="A171" s="196" t="s">
        <v>326</v>
      </c>
      <c r="B171" s="200" t="s">
        <v>327</v>
      </c>
      <c r="C171" s="83">
        <v>15.426617500000001</v>
      </c>
      <c r="D171" s="160">
        <v>14.3243013</v>
      </c>
      <c r="E171" s="160">
        <v>15.288039599999999</v>
      </c>
      <c r="F171" s="31">
        <v>13.599093099999999</v>
      </c>
      <c r="G171" s="41">
        <v>15.067334900000001</v>
      </c>
      <c r="H171" s="41">
        <v>14.6347165</v>
      </c>
      <c r="I171" s="78">
        <v>15.309601199999999</v>
      </c>
      <c r="J171" s="41">
        <v>15.380186999999999</v>
      </c>
      <c r="K171" s="41">
        <v>14.1516988</v>
      </c>
      <c r="L171" s="41">
        <v>14.683911800000001</v>
      </c>
      <c r="M171" s="41">
        <v>13.76975</v>
      </c>
      <c r="N171" s="198">
        <v>15.174349900000001</v>
      </c>
      <c r="O171" s="44">
        <f t="shared" si="15"/>
        <v>176.80960159999998</v>
      </c>
    </row>
    <row r="172" spans="1:15" s="37" customFormat="1" ht="29.25" customHeight="1">
      <c r="A172" s="196" t="s">
        <v>328</v>
      </c>
      <c r="B172" s="200" t="s">
        <v>329</v>
      </c>
      <c r="C172" s="83">
        <v>0.33329779999999998</v>
      </c>
      <c r="D172" s="160">
        <v>0.41573179999999998</v>
      </c>
      <c r="E172" s="160">
        <v>0.38047429999999999</v>
      </c>
      <c r="F172" s="31">
        <v>0.33175120000000002</v>
      </c>
      <c r="G172" s="41">
        <v>0.3407056</v>
      </c>
      <c r="H172" s="41">
        <v>0.49479519999999999</v>
      </c>
      <c r="I172" s="78">
        <v>0.38699120000000004</v>
      </c>
      <c r="J172" s="41">
        <v>0.3811406</v>
      </c>
      <c r="K172" s="41">
        <v>0.33716029999999997</v>
      </c>
      <c r="L172" s="41">
        <v>0.35999570000000003</v>
      </c>
      <c r="M172" s="41">
        <v>0.36816729999999998</v>
      </c>
      <c r="N172" s="198">
        <v>0.4765856</v>
      </c>
      <c r="O172" s="44">
        <f t="shared" si="15"/>
        <v>4.6067966</v>
      </c>
    </row>
    <row r="173" spans="1:15" s="37" customFormat="1" ht="26.25" customHeight="1">
      <c r="A173" s="183" t="s">
        <v>330</v>
      </c>
      <c r="B173" s="200" t="s">
        <v>331</v>
      </c>
      <c r="C173" s="83">
        <v>11.019872300000001</v>
      </c>
      <c r="D173" s="160">
        <v>10.002961300000001</v>
      </c>
      <c r="E173" s="160">
        <v>10.650801900000001</v>
      </c>
      <c r="F173" s="31">
        <v>10.2781605</v>
      </c>
      <c r="G173" s="41">
        <v>10.4630052</v>
      </c>
      <c r="H173" s="41">
        <v>10.437971800000001</v>
      </c>
      <c r="I173" s="78">
        <v>11.6717431</v>
      </c>
      <c r="J173" s="41">
        <v>12.4245725</v>
      </c>
      <c r="K173" s="41">
        <v>11.459113500000001</v>
      </c>
      <c r="L173" s="41">
        <v>11.5078964</v>
      </c>
      <c r="M173" s="41">
        <v>10.842322300000001</v>
      </c>
      <c r="N173" s="198">
        <v>11.5531852</v>
      </c>
      <c r="O173" s="44">
        <f t="shared" si="15"/>
        <v>132.31160600000001</v>
      </c>
    </row>
    <row r="174" spans="1:15" s="37" customFormat="1" ht="21" customHeight="1">
      <c r="A174" s="196" t="s">
        <v>332</v>
      </c>
      <c r="B174" s="200" t="s">
        <v>333</v>
      </c>
      <c r="C174" s="83">
        <v>3.4966362000000002</v>
      </c>
      <c r="D174" s="160">
        <v>3.3155329999999998</v>
      </c>
      <c r="E174" s="160">
        <v>3.5767442000000003</v>
      </c>
      <c r="F174" s="31">
        <v>3.0898129000000001</v>
      </c>
      <c r="G174" s="41">
        <v>3.2847412999999999</v>
      </c>
      <c r="H174" s="41">
        <v>3.149858</v>
      </c>
      <c r="I174" s="78">
        <v>3.3250454</v>
      </c>
      <c r="J174" s="78">
        <v>3.7292915</v>
      </c>
      <c r="K174" s="41">
        <v>3.3764786</v>
      </c>
      <c r="L174" s="41">
        <v>3.3422782</v>
      </c>
      <c r="M174" s="41">
        <v>2.9697791000000002</v>
      </c>
      <c r="N174" s="198">
        <v>1.6586375</v>
      </c>
      <c r="O174" s="44">
        <f t="shared" si="15"/>
        <v>38.314835899999991</v>
      </c>
    </row>
    <row r="175" spans="1:15" s="37" customFormat="1" ht="21" customHeight="1">
      <c r="A175" s="196" t="s">
        <v>334</v>
      </c>
      <c r="B175" s="200" t="s">
        <v>335</v>
      </c>
      <c r="C175" s="83">
        <v>0.14488909999999999</v>
      </c>
      <c r="D175" s="160">
        <v>0.1528718</v>
      </c>
      <c r="E175" s="160">
        <v>0.123323</v>
      </c>
      <c r="F175" s="31">
        <v>0.451262</v>
      </c>
      <c r="G175" s="41">
        <v>0.42416859999999995</v>
      </c>
      <c r="H175" s="41">
        <v>2.7707991000000001</v>
      </c>
      <c r="I175" s="78">
        <v>9.0988509999999998</v>
      </c>
      <c r="J175" s="41">
        <v>11.481552300000001</v>
      </c>
      <c r="K175" s="41">
        <v>4.0084302999999997</v>
      </c>
      <c r="L175" s="41">
        <v>0.65538190000000007</v>
      </c>
      <c r="M175" s="41">
        <v>0.12864910000000002</v>
      </c>
      <c r="N175" s="198">
        <v>0.15949579999999999</v>
      </c>
      <c r="O175" s="44">
        <f t="shared" si="15"/>
        <v>29.599674</v>
      </c>
    </row>
    <row r="176" spans="1:15" s="37" customFormat="1" ht="36.75" customHeight="1">
      <c r="A176" s="196" t="s">
        <v>336</v>
      </c>
      <c r="B176" s="200" t="s">
        <v>337</v>
      </c>
      <c r="C176" s="83">
        <v>1.236472</v>
      </c>
      <c r="D176" s="160">
        <v>1.2471253999999998</v>
      </c>
      <c r="E176" s="160">
        <v>1.4908330000000001</v>
      </c>
      <c r="F176" s="31">
        <v>1.426911</v>
      </c>
      <c r="G176" s="41">
        <v>1.7641198999999999</v>
      </c>
      <c r="H176" s="41">
        <v>1.7415240000000001</v>
      </c>
      <c r="I176" s="78">
        <v>1.9640698999999999</v>
      </c>
      <c r="J176" s="41">
        <v>2.2079928</v>
      </c>
      <c r="K176" s="41">
        <v>1.9117248999999998</v>
      </c>
      <c r="L176" s="41">
        <v>1.642657</v>
      </c>
      <c r="M176" s="41">
        <v>1.2676963000000001</v>
      </c>
      <c r="N176" s="198">
        <v>1.4976739999999999</v>
      </c>
      <c r="O176" s="44">
        <f t="shared" si="15"/>
        <v>19.3988002</v>
      </c>
    </row>
    <row r="177" spans="1:15" s="37" customFormat="1" ht="26.25" customHeight="1">
      <c r="A177" s="183" t="s">
        <v>338</v>
      </c>
      <c r="B177" s="200" t="s">
        <v>339</v>
      </c>
      <c r="C177" s="83">
        <v>0.47166130000000001</v>
      </c>
      <c r="D177" s="160">
        <v>0.74829500000000004</v>
      </c>
      <c r="E177" s="160">
        <v>1.0548203</v>
      </c>
      <c r="F177" s="31">
        <v>1.0182055999999999</v>
      </c>
      <c r="G177" s="41">
        <v>1.145332</v>
      </c>
      <c r="H177" s="41">
        <v>0.98989480000000007</v>
      </c>
      <c r="I177" s="78">
        <v>1.0672676000000001</v>
      </c>
      <c r="J177" s="41">
        <v>1.0519985000000001</v>
      </c>
      <c r="K177" s="41">
        <v>1.0231926999999998</v>
      </c>
      <c r="L177" s="41">
        <v>1.0096858</v>
      </c>
      <c r="M177" s="41">
        <v>1.1087244999999999</v>
      </c>
      <c r="N177" s="198">
        <v>1.1189028999999999</v>
      </c>
      <c r="O177" s="44">
        <f t="shared" si="15"/>
        <v>11.807980999999998</v>
      </c>
    </row>
    <row r="178" spans="1:15" s="37" customFormat="1" ht="30.75" customHeight="1">
      <c r="A178" s="183" t="s">
        <v>340</v>
      </c>
      <c r="B178" s="200" t="s">
        <v>341</v>
      </c>
      <c r="C178" s="83">
        <v>0.98963330000000005</v>
      </c>
      <c r="D178" s="160">
        <v>0.87641150000000001</v>
      </c>
      <c r="E178" s="160">
        <v>0.91108549999999999</v>
      </c>
      <c r="F178" s="31">
        <v>0.71959209999999996</v>
      </c>
      <c r="G178" s="41">
        <v>0.71248750000000005</v>
      </c>
      <c r="H178" s="41">
        <v>0.6858746</v>
      </c>
      <c r="I178" s="78">
        <v>0.60966189999999998</v>
      </c>
      <c r="J178" s="41">
        <v>0.58115539999999999</v>
      </c>
      <c r="K178" s="41">
        <v>0.57759969999999994</v>
      </c>
      <c r="L178" s="41">
        <v>0.64095360000000001</v>
      </c>
      <c r="M178" s="41">
        <v>0.58189449999999998</v>
      </c>
      <c r="N178" s="198">
        <v>0.91662130000000008</v>
      </c>
      <c r="O178" s="44">
        <f t="shared" si="15"/>
        <v>8.8029709</v>
      </c>
    </row>
    <row r="179" spans="1:15" s="37" customFormat="1" ht="36" customHeight="1">
      <c r="A179" s="196" t="s">
        <v>342</v>
      </c>
      <c r="B179" s="200" t="s">
        <v>343</v>
      </c>
      <c r="C179" s="83">
        <v>0.52531450000000002</v>
      </c>
      <c r="D179" s="160">
        <v>0.22054589999999999</v>
      </c>
      <c r="E179" s="160">
        <v>0.18553600000000001</v>
      </c>
      <c r="F179" s="31">
        <v>0.18313499999999999</v>
      </c>
      <c r="G179" s="41">
        <v>0.16351629999999998</v>
      </c>
      <c r="H179" s="41">
        <v>0.12742629999999999</v>
      </c>
      <c r="I179" s="78">
        <v>0.13274900000000001</v>
      </c>
      <c r="J179" s="41">
        <v>8.3505099999999971E-2</v>
      </c>
      <c r="K179" s="41">
        <v>8.6628300000000005E-2</v>
      </c>
      <c r="L179" s="41">
        <v>0.1646891</v>
      </c>
      <c r="M179" s="41">
        <v>0.3836078</v>
      </c>
      <c r="N179" s="198">
        <v>0.43447340000000001</v>
      </c>
      <c r="O179" s="44">
        <f t="shared" si="15"/>
        <v>2.6911266999999999</v>
      </c>
    </row>
    <row r="180" spans="1:15" s="37" customFormat="1" ht="21" customHeight="1">
      <c r="A180" s="196" t="s">
        <v>344</v>
      </c>
      <c r="B180" s="200" t="s">
        <v>345</v>
      </c>
      <c r="C180" s="83">
        <v>0.7581403000000001</v>
      </c>
      <c r="D180" s="160">
        <v>0.78174519999999992</v>
      </c>
      <c r="E180" s="160">
        <v>0.77274369999999992</v>
      </c>
      <c r="F180" s="31">
        <v>0.65749880000000005</v>
      </c>
      <c r="G180" s="41">
        <v>0.55195159999999999</v>
      </c>
      <c r="H180" s="41">
        <v>0.55794530000000009</v>
      </c>
      <c r="I180" s="78">
        <v>0.51696949999999997</v>
      </c>
      <c r="J180" s="41">
        <v>0.62934309999999993</v>
      </c>
      <c r="K180" s="41">
        <v>0.47521090000000005</v>
      </c>
      <c r="L180" s="41">
        <v>0.50678999999999996</v>
      </c>
      <c r="M180" s="41">
        <v>0.55658109999999994</v>
      </c>
      <c r="N180" s="198">
        <v>0.6884787</v>
      </c>
      <c r="O180" s="44">
        <f t="shared" si="15"/>
        <v>7.4533981999999996</v>
      </c>
    </row>
    <row r="181" spans="1:15" s="37" customFormat="1" ht="36.75" customHeight="1">
      <c r="A181" s="196" t="s">
        <v>346</v>
      </c>
      <c r="B181" s="200" t="s">
        <v>347</v>
      </c>
      <c r="C181" s="83">
        <v>0.67218040000000001</v>
      </c>
      <c r="D181" s="160">
        <v>0.65530569999999999</v>
      </c>
      <c r="E181" s="160">
        <v>0.63446199999999997</v>
      </c>
      <c r="F181" s="31">
        <v>0.57744949999999995</v>
      </c>
      <c r="G181" s="41">
        <v>0.62973760000000001</v>
      </c>
      <c r="H181" s="41">
        <v>0.2275604</v>
      </c>
      <c r="I181" s="78">
        <v>0.2388651</v>
      </c>
      <c r="J181" s="41">
        <v>0.26509309999999997</v>
      </c>
      <c r="K181" s="41">
        <v>0.27664559999999999</v>
      </c>
      <c r="L181" s="41">
        <v>0.32539359999999995</v>
      </c>
      <c r="M181" s="41">
        <v>0.33852549999999998</v>
      </c>
      <c r="N181" s="198">
        <v>0.49469409999999997</v>
      </c>
      <c r="O181" s="44">
        <f t="shared" si="15"/>
        <v>5.3359126000000003</v>
      </c>
    </row>
    <row r="182" spans="1:15" s="37" customFormat="1" ht="21" customHeight="1">
      <c r="A182" s="183" t="s">
        <v>348</v>
      </c>
      <c r="B182" s="200" t="s">
        <v>349</v>
      </c>
      <c r="C182" s="83">
        <v>0.2765185</v>
      </c>
      <c r="D182" s="160">
        <v>0.25156270000000003</v>
      </c>
      <c r="E182" s="160">
        <v>0.41465150000000001</v>
      </c>
      <c r="F182" s="31">
        <v>0.39300380000000001</v>
      </c>
      <c r="G182" s="41">
        <v>0.42487200000000003</v>
      </c>
      <c r="H182" s="41">
        <v>0.4632076</v>
      </c>
      <c r="I182" s="78">
        <v>0.64426340000000004</v>
      </c>
      <c r="J182" s="41">
        <v>0.65627049999999998</v>
      </c>
      <c r="K182" s="41">
        <v>0.58180030000000005</v>
      </c>
      <c r="L182" s="41">
        <v>0.41313230000000001</v>
      </c>
      <c r="M182" s="41">
        <v>0.36778379999999999</v>
      </c>
      <c r="N182" s="198">
        <v>0.36548909999999996</v>
      </c>
      <c r="O182" s="44">
        <f t="shared" si="15"/>
        <v>5.2525554999999997</v>
      </c>
    </row>
    <row r="183" spans="1:15" s="37" customFormat="1" ht="21" customHeight="1">
      <c r="A183" s="196" t="s">
        <v>350</v>
      </c>
      <c r="B183" s="200" t="s">
        <v>351</v>
      </c>
      <c r="C183" s="83">
        <v>0.98759010000000003</v>
      </c>
      <c r="D183" s="160">
        <v>0.77478959999999997</v>
      </c>
      <c r="E183" s="160">
        <v>0.79772869999999996</v>
      </c>
      <c r="F183" s="31">
        <v>0.85456940000000003</v>
      </c>
      <c r="G183" s="41">
        <v>0.99859350000000002</v>
      </c>
      <c r="H183" s="41">
        <v>0.76016359999999994</v>
      </c>
      <c r="I183" s="78">
        <v>0.79221169999999996</v>
      </c>
      <c r="J183" s="41">
        <v>0.65610780000000002</v>
      </c>
      <c r="K183" s="41">
        <v>0.8490685</v>
      </c>
      <c r="L183" s="41">
        <v>1.0901566</v>
      </c>
      <c r="M183" s="41">
        <v>0.9473003000000001</v>
      </c>
      <c r="N183" s="186">
        <v>1.1869793</v>
      </c>
      <c r="O183" s="44">
        <f t="shared" si="15"/>
        <v>10.695259100000001</v>
      </c>
    </row>
    <row r="184" spans="1:15" s="37" customFormat="1" ht="21" customHeight="1">
      <c r="A184" s="196" t="s">
        <v>352</v>
      </c>
      <c r="B184" s="200" t="s">
        <v>353</v>
      </c>
      <c r="C184" s="83">
        <v>0.32684350000000001</v>
      </c>
      <c r="D184" s="160">
        <v>0.37138280000000001</v>
      </c>
      <c r="E184" s="160">
        <v>0.36045870000000002</v>
      </c>
      <c r="F184" s="31">
        <v>0.30269180000000001</v>
      </c>
      <c r="G184" s="41">
        <v>0.27502979999999999</v>
      </c>
      <c r="H184" s="41">
        <v>0.34578550000000002</v>
      </c>
      <c r="I184" s="78">
        <v>0.2068681</v>
      </c>
      <c r="J184" s="41">
        <v>0.38082529999999998</v>
      </c>
      <c r="K184" s="41">
        <v>0.41900100000000001</v>
      </c>
      <c r="L184" s="41">
        <v>0.40829300000000002</v>
      </c>
      <c r="M184" s="41">
        <v>0.43599579999999999</v>
      </c>
      <c r="N184" s="186">
        <v>0.45573620000000004</v>
      </c>
      <c r="O184" s="44">
        <f t="shared" si="15"/>
        <v>4.2889115000000011</v>
      </c>
    </row>
    <row r="185" spans="1:15" s="37" customFormat="1" ht="21" customHeight="1">
      <c r="A185" s="196" t="s">
        <v>354</v>
      </c>
      <c r="B185" s="200" t="s">
        <v>355</v>
      </c>
      <c r="C185" s="83">
        <v>0.36641959999999996</v>
      </c>
      <c r="D185" s="160">
        <v>0.39942529999999998</v>
      </c>
      <c r="E185" s="160">
        <v>0.49375240000000004</v>
      </c>
      <c r="F185" s="31">
        <v>0.41326390000000002</v>
      </c>
      <c r="G185" s="41">
        <v>0.43764740000000002</v>
      </c>
      <c r="H185" s="41">
        <v>0.51799059999999997</v>
      </c>
      <c r="I185" s="78">
        <v>0.55061019999999994</v>
      </c>
      <c r="J185" s="41">
        <v>0.60611250000000005</v>
      </c>
      <c r="K185" s="41">
        <v>0.52945380000000009</v>
      </c>
      <c r="L185" s="41">
        <v>0.50043910000000003</v>
      </c>
      <c r="M185" s="41">
        <v>0.48914530000000001</v>
      </c>
      <c r="N185" s="186">
        <v>0.52476590000000001</v>
      </c>
      <c r="O185" s="44">
        <f t="shared" si="15"/>
        <v>5.8290260000000007</v>
      </c>
    </row>
    <row r="186" spans="1:15" s="37" customFormat="1" ht="21" customHeight="1">
      <c r="A186" s="183" t="s">
        <v>356</v>
      </c>
      <c r="B186" s="200" t="s">
        <v>357</v>
      </c>
      <c r="C186" s="83">
        <v>0.18616360000000001</v>
      </c>
      <c r="D186" s="160">
        <v>0.2526216</v>
      </c>
      <c r="E186" s="160">
        <v>0.26258999999999999</v>
      </c>
      <c r="F186" s="31">
        <v>0.2048402</v>
      </c>
      <c r="G186" s="41">
        <v>0.1744414</v>
      </c>
      <c r="H186" s="41">
        <v>0.22458790000000001</v>
      </c>
      <c r="I186" s="78">
        <v>0.2479971</v>
      </c>
      <c r="J186" s="41">
        <v>0.28912120000000002</v>
      </c>
      <c r="K186" s="41">
        <v>0.2303376</v>
      </c>
      <c r="L186" s="41">
        <v>0.29609600000000003</v>
      </c>
      <c r="M186" s="41">
        <v>0.32121520000000003</v>
      </c>
      <c r="N186" s="186">
        <v>0.3549834</v>
      </c>
      <c r="O186" s="44">
        <f t="shared" si="15"/>
        <v>3.0449952000000002</v>
      </c>
    </row>
    <row r="187" spans="1:15" s="37" customFormat="1" ht="21" customHeight="1">
      <c r="A187" s="183" t="s">
        <v>358</v>
      </c>
      <c r="B187" s="197" t="s">
        <v>359</v>
      </c>
      <c r="C187" s="83">
        <v>0.80276199999999998</v>
      </c>
      <c r="D187" s="160">
        <v>0.77266760000000001</v>
      </c>
      <c r="E187" s="160">
        <v>0.85284119999999997</v>
      </c>
      <c r="F187" s="31">
        <v>0.8310516</v>
      </c>
      <c r="G187" s="41">
        <v>0.82829280000000005</v>
      </c>
      <c r="H187" s="41">
        <v>0.84465199999999996</v>
      </c>
      <c r="I187" s="78">
        <v>0.55083440000000006</v>
      </c>
      <c r="J187" s="41">
        <v>6.5288000000000004E-3</v>
      </c>
      <c r="K187" s="41">
        <v>4.6671999999999998E-3</v>
      </c>
      <c r="L187" s="41">
        <v>4.8736000000000005E-3</v>
      </c>
      <c r="M187" s="41">
        <v>3.0688E-3</v>
      </c>
      <c r="N187" s="186">
        <v>2.8328000000000003E-3</v>
      </c>
      <c r="O187" s="44">
        <f t="shared" si="15"/>
        <v>5.5050728000000007</v>
      </c>
    </row>
    <row r="188" spans="1:15" s="37" customFormat="1" ht="21" customHeight="1">
      <c r="A188" s="196" t="s">
        <v>360</v>
      </c>
      <c r="B188" s="197" t="s">
        <v>361</v>
      </c>
      <c r="C188" s="83">
        <v>0.2471748</v>
      </c>
      <c r="D188" s="160">
        <v>0.2357534</v>
      </c>
      <c r="E188" s="160">
        <v>0.2354996</v>
      </c>
      <c r="F188" s="31">
        <v>0.21703910000000001</v>
      </c>
      <c r="G188" s="41">
        <v>0.22420329999999999</v>
      </c>
      <c r="H188" s="41">
        <v>0.23257610000000001</v>
      </c>
      <c r="I188" s="78">
        <v>0.2726208</v>
      </c>
      <c r="J188" s="201">
        <v>0.28798420000000002</v>
      </c>
      <c r="K188" s="41">
        <v>0.28559890000000004</v>
      </c>
      <c r="L188" s="41">
        <v>0.25733149999999999</v>
      </c>
      <c r="M188" s="41">
        <v>0.2557429</v>
      </c>
      <c r="N188" s="186">
        <v>0.27237890000000003</v>
      </c>
      <c r="O188" s="44">
        <f t="shared" si="15"/>
        <v>3.0239034999999999</v>
      </c>
    </row>
    <row r="189" spans="1:15" s="37" customFormat="1" ht="21" customHeight="1">
      <c r="A189" s="196" t="s">
        <v>362</v>
      </c>
      <c r="B189" s="197" t="s">
        <v>363</v>
      </c>
      <c r="C189" s="83">
        <v>0</v>
      </c>
      <c r="D189" s="160">
        <v>0</v>
      </c>
      <c r="E189" s="160">
        <v>0</v>
      </c>
      <c r="F189" s="31">
        <v>0</v>
      </c>
      <c r="G189" s="41">
        <v>0</v>
      </c>
      <c r="H189" s="41">
        <v>0</v>
      </c>
      <c r="I189" s="78">
        <v>0</v>
      </c>
      <c r="J189" s="43">
        <v>0</v>
      </c>
      <c r="K189" s="41">
        <v>0</v>
      </c>
      <c r="L189" s="41">
        <v>0</v>
      </c>
      <c r="M189" s="41">
        <v>0</v>
      </c>
      <c r="N189" s="186">
        <v>0</v>
      </c>
      <c r="O189" s="44">
        <f t="shared" si="15"/>
        <v>0</v>
      </c>
    </row>
    <row r="190" spans="1:15" s="37" customFormat="1" ht="21" customHeight="1">
      <c r="A190" s="196" t="s">
        <v>364</v>
      </c>
      <c r="B190" s="197" t="s">
        <v>365</v>
      </c>
      <c r="C190" s="83">
        <v>5.5687000000000002E-3</v>
      </c>
      <c r="D190" s="160">
        <v>6.4753999999999992E-3</v>
      </c>
      <c r="E190" s="160">
        <v>6.3452999999999999E-3</v>
      </c>
      <c r="F190" s="31">
        <v>6.1782E-3</v>
      </c>
      <c r="G190" s="41">
        <v>6.9133999999999992E-3</v>
      </c>
      <c r="H190" s="41">
        <v>6.6196000000000007E-3</v>
      </c>
      <c r="I190" s="78">
        <v>6.5998999999999997E-3</v>
      </c>
      <c r="J190" s="43">
        <v>3.6191000000000001E-3</v>
      </c>
      <c r="K190" s="41">
        <v>1.7899999999999998E-5</v>
      </c>
      <c r="L190" s="41">
        <v>3.3200000000000001E-5</v>
      </c>
      <c r="M190" s="41">
        <v>2.6600000000000003E-5</v>
      </c>
      <c r="N190" s="186">
        <v>1.2397399999999999E-2</v>
      </c>
      <c r="O190" s="44">
        <f t="shared" si="15"/>
        <v>6.0794700000000007E-2</v>
      </c>
    </row>
    <row r="191" spans="1:15" s="37" customFormat="1" ht="21" customHeight="1">
      <c r="A191" s="183" t="s">
        <v>366</v>
      </c>
      <c r="B191" s="197" t="s">
        <v>367</v>
      </c>
      <c r="C191" s="83">
        <v>3.9291689999999999</v>
      </c>
      <c r="D191" s="160">
        <v>2.5322977999999998</v>
      </c>
      <c r="E191" s="160">
        <v>2.3563649</v>
      </c>
      <c r="F191" s="31">
        <v>0.2785801</v>
      </c>
      <c r="G191" s="41">
        <v>0.12461910000000001</v>
      </c>
      <c r="H191" s="41">
        <v>9.0660199999999996E-2</v>
      </c>
      <c r="I191" s="78">
        <v>5.3392199999999994E-2</v>
      </c>
      <c r="J191" s="43">
        <v>4.8667000000000002E-2</v>
      </c>
      <c r="K191" s="41">
        <v>6.4232999999999998E-2</v>
      </c>
      <c r="L191" s="41">
        <v>0.1085836</v>
      </c>
      <c r="M191" s="41">
        <v>1.9478279999999999</v>
      </c>
      <c r="N191" s="186">
        <v>3.7916373999999999</v>
      </c>
      <c r="O191" s="44">
        <f t="shared" si="15"/>
        <v>15.326032299999998</v>
      </c>
    </row>
    <row r="192" spans="1:15" s="37" customFormat="1" ht="21" customHeight="1">
      <c r="A192" s="196" t="s">
        <v>368</v>
      </c>
      <c r="B192" s="197" t="s">
        <v>369</v>
      </c>
      <c r="C192" s="83">
        <v>2.7188099000000001</v>
      </c>
      <c r="D192" s="160">
        <v>2.5051682000000004</v>
      </c>
      <c r="E192" s="160">
        <v>2.8483635999999999</v>
      </c>
      <c r="F192" s="31">
        <v>1.7854203</v>
      </c>
      <c r="G192" s="41">
        <v>1.7849302</v>
      </c>
      <c r="H192" s="41">
        <v>2.2609082999999996</v>
      </c>
      <c r="I192" s="78">
        <v>2.8934150999999999</v>
      </c>
      <c r="J192" s="43">
        <v>2.8964966000000003</v>
      </c>
      <c r="K192" s="41">
        <v>2.7803082999999997</v>
      </c>
      <c r="L192" s="41">
        <v>3.0513767000000001</v>
      </c>
      <c r="M192" s="41">
        <v>3.0996516000000001</v>
      </c>
      <c r="N192" s="186">
        <v>3.0948732000000003</v>
      </c>
      <c r="O192" s="44">
        <f t="shared" si="15"/>
        <v>31.719721999999997</v>
      </c>
    </row>
    <row r="193" spans="1:15" s="37" customFormat="1" ht="21" customHeight="1">
      <c r="A193" s="183" t="s">
        <v>370</v>
      </c>
      <c r="B193" s="197" t="s">
        <v>371</v>
      </c>
      <c r="C193" s="83">
        <v>2.6626463</v>
      </c>
      <c r="D193" s="160">
        <v>2.2507897999999997</v>
      </c>
      <c r="E193" s="160">
        <v>2.4664275</v>
      </c>
      <c r="F193" s="31">
        <v>2.4281077999999998</v>
      </c>
      <c r="G193" s="41">
        <v>2.6497815</v>
      </c>
      <c r="H193" s="41">
        <v>2.4938257999999998</v>
      </c>
      <c r="I193" s="78">
        <v>2.5809510000000002</v>
      </c>
      <c r="J193" s="43">
        <v>2.6746463</v>
      </c>
      <c r="K193" s="41">
        <v>2.5644082999999998</v>
      </c>
      <c r="L193" s="41">
        <v>2.5578007</v>
      </c>
      <c r="M193" s="41">
        <v>1.6929608</v>
      </c>
      <c r="N193" s="186">
        <v>0.5632665</v>
      </c>
      <c r="O193" s="44">
        <f t="shared" si="15"/>
        <v>27.585612300000001</v>
      </c>
    </row>
    <row r="194" spans="1:15" s="37" customFormat="1" ht="21" customHeight="1">
      <c r="A194" s="196" t="s">
        <v>372</v>
      </c>
      <c r="B194" s="197" t="s">
        <v>373</v>
      </c>
      <c r="C194" s="83">
        <v>2.7224999999999999E-2</v>
      </c>
      <c r="D194" s="160">
        <v>2.4560200000000001E-2</v>
      </c>
      <c r="E194" s="160">
        <v>2.7241499999999998E-2</v>
      </c>
      <c r="F194" s="31">
        <v>2.68785E-2</v>
      </c>
      <c r="G194" s="41">
        <v>7.425E-4</v>
      </c>
      <c r="H194" s="202">
        <v>8.25E-5</v>
      </c>
      <c r="I194" s="78">
        <v>9.8999999999999994E-5</v>
      </c>
      <c r="J194" s="43">
        <v>1.3977799999999999E-2</v>
      </c>
      <c r="K194" s="41">
        <v>2.72815E-2</v>
      </c>
      <c r="L194" s="41">
        <v>3.0577200000000002E-2</v>
      </c>
      <c r="M194" s="41">
        <v>2.6830200000000002E-2</v>
      </c>
      <c r="N194" s="186">
        <v>5.3875900000000004E-2</v>
      </c>
      <c r="O194" s="44">
        <f t="shared" si="15"/>
        <v>0.25937180000000004</v>
      </c>
    </row>
    <row r="195" spans="1:15" s="37" customFormat="1" ht="21" customHeight="1">
      <c r="A195" s="196" t="s">
        <v>374</v>
      </c>
      <c r="B195" s="197" t="s">
        <v>375</v>
      </c>
      <c r="C195" s="83">
        <v>0</v>
      </c>
      <c r="D195" s="160">
        <v>0</v>
      </c>
      <c r="E195" s="160">
        <v>0</v>
      </c>
      <c r="F195" s="31">
        <v>0</v>
      </c>
      <c r="G195" s="41">
        <v>0</v>
      </c>
      <c r="H195" s="41">
        <v>0</v>
      </c>
      <c r="I195" s="78">
        <v>0</v>
      </c>
      <c r="J195" s="43">
        <v>0</v>
      </c>
      <c r="K195" s="41">
        <v>0</v>
      </c>
      <c r="L195" s="41">
        <v>0</v>
      </c>
      <c r="M195" s="41">
        <v>0</v>
      </c>
      <c r="N195" s="186">
        <v>0</v>
      </c>
      <c r="O195" s="44">
        <f t="shared" si="15"/>
        <v>0</v>
      </c>
    </row>
    <row r="196" spans="1:15" s="37" customFormat="1" ht="21" customHeight="1">
      <c r="A196" s="196" t="s">
        <v>376</v>
      </c>
      <c r="B196" s="197" t="s">
        <v>377</v>
      </c>
      <c r="C196" s="83">
        <v>1.2066253</v>
      </c>
      <c r="D196" s="160">
        <v>1.1643713</v>
      </c>
      <c r="E196" s="160">
        <v>1.1236708</v>
      </c>
      <c r="F196" s="31">
        <v>1.3330843000000001</v>
      </c>
      <c r="G196" s="41">
        <v>1.5804906000000001</v>
      </c>
      <c r="H196" s="41">
        <v>1.61639</v>
      </c>
      <c r="I196" s="78">
        <v>1.8436188999999998</v>
      </c>
      <c r="J196" s="43">
        <v>2.0977839</v>
      </c>
      <c r="K196" s="41">
        <v>1.6127168999999999</v>
      </c>
      <c r="L196" s="41">
        <v>1.4030901</v>
      </c>
      <c r="M196" s="41">
        <v>1.4714996999999999</v>
      </c>
      <c r="N196" s="186">
        <v>1.4188934</v>
      </c>
      <c r="O196" s="44">
        <f t="shared" si="15"/>
        <v>17.872235199999999</v>
      </c>
    </row>
    <row r="197" spans="1:15" s="37" customFormat="1" ht="21" customHeight="1">
      <c r="A197" s="183" t="s">
        <v>378</v>
      </c>
      <c r="B197" s="197" t="s">
        <v>379</v>
      </c>
      <c r="C197" s="83">
        <v>2.6714104000000001</v>
      </c>
      <c r="D197" s="160">
        <v>2.3388872999999997</v>
      </c>
      <c r="E197" s="160">
        <v>2.1662437999999997</v>
      </c>
      <c r="F197" s="31">
        <v>2.5666512000000004</v>
      </c>
      <c r="G197" s="41">
        <v>2.7518282000000003</v>
      </c>
      <c r="H197" s="41">
        <v>2.3045033999999998</v>
      </c>
      <c r="I197" s="78">
        <v>1.61082E-2</v>
      </c>
      <c r="J197" s="43">
        <v>4.8481999999999996E-3</v>
      </c>
      <c r="K197" s="41">
        <v>4.5963999999999996E-3</v>
      </c>
      <c r="L197" s="41">
        <v>5.3416999999999996E-3</v>
      </c>
      <c r="M197" s="41">
        <v>1.02159E-2</v>
      </c>
      <c r="N197" s="186">
        <v>1.5592200000000001E-2</v>
      </c>
      <c r="O197" s="44">
        <f t="shared" si="15"/>
        <v>14.856226900000001</v>
      </c>
    </row>
    <row r="198" spans="1:15" s="37" customFormat="1" ht="21" customHeight="1">
      <c r="A198" s="196" t="s">
        <v>380</v>
      </c>
      <c r="B198" s="197" t="s">
        <v>381</v>
      </c>
      <c r="C198" s="83">
        <v>0</v>
      </c>
      <c r="D198" s="160">
        <v>0</v>
      </c>
      <c r="E198" s="160">
        <v>0</v>
      </c>
      <c r="F198" s="31">
        <v>0</v>
      </c>
      <c r="G198" s="41">
        <v>0</v>
      </c>
      <c r="H198" s="41">
        <v>0</v>
      </c>
      <c r="I198" s="78">
        <v>0</v>
      </c>
      <c r="J198" s="43">
        <v>0</v>
      </c>
      <c r="K198" s="41">
        <v>0</v>
      </c>
      <c r="L198" s="41">
        <v>0</v>
      </c>
      <c r="M198" s="41">
        <v>0</v>
      </c>
      <c r="N198" s="186">
        <v>0</v>
      </c>
      <c r="O198" s="44">
        <f t="shared" si="15"/>
        <v>0</v>
      </c>
    </row>
    <row r="199" spans="1:15" s="37" customFormat="1" ht="21" customHeight="1">
      <c r="A199" s="196" t="s">
        <v>382</v>
      </c>
      <c r="B199" s="197" t="s">
        <v>383</v>
      </c>
      <c r="C199" s="83">
        <v>6.0866399999999999E-3</v>
      </c>
      <c r="D199" s="160">
        <v>0.57890619999999993</v>
      </c>
      <c r="E199" s="160">
        <v>0.73762680000000003</v>
      </c>
      <c r="F199" s="31">
        <v>0.1892665</v>
      </c>
      <c r="G199" s="41">
        <v>1.9070000000000001E-3</v>
      </c>
      <c r="H199" s="41">
        <v>1.7782E-3</v>
      </c>
      <c r="I199" s="78">
        <v>1.8770999999999998E-3</v>
      </c>
      <c r="J199" s="203">
        <v>2.0236E-3</v>
      </c>
      <c r="K199" s="41">
        <v>1.3062E-3</v>
      </c>
      <c r="L199" s="41">
        <v>0.1139033</v>
      </c>
      <c r="M199" s="41">
        <v>2.6622E-3</v>
      </c>
      <c r="N199" s="73">
        <v>2.0588000000000004E-3</v>
      </c>
      <c r="O199" s="44">
        <f t="shared" si="15"/>
        <v>1.6394025400000001</v>
      </c>
    </row>
    <row r="200" spans="1:15" s="37" customFormat="1" ht="21" customHeight="1">
      <c r="A200" s="196" t="s">
        <v>384</v>
      </c>
      <c r="B200" s="197" t="s">
        <v>385</v>
      </c>
      <c r="C200" s="55">
        <v>0</v>
      </c>
      <c r="D200" s="160">
        <v>0</v>
      </c>
      <c r="E200" s="160">
        <v>0</v>
      </c>
      <c r="F200" s="57">
        <v>0</v>
      </c>
      <c r="G200" s="56">
        <v>1.7595038000000001</v>
      </c>
      <c r="H200" s="56">
        <v>2.2646028</v>
      </c>
      <c r="I200" s="78">
        <v>3.0774666000000002</v>
      </c>
      <c r="J200" s="204">
        <v>3.2112129999999999</v>
      </c>
      <c r="K200" s="56">
        <v>2.6500216000000001</v>
      </c>
      <c r="L200" s="56">
        <v>2.9532676000000002</v>
      </c>
      <c r="M200" s="56">
        <v>2.8258106000000001</v>
      </c>
      <c r="N200" s="191">
        <v>3.1045903999999998</v>
      </c>
      <c r="O200" s="44">
        <f t="shared" si="15"/>
        <v>21.8464764</v>
      </c>
    </row>
    <row r="201" spans="1:15" s="37" customFormat="1" ht="21" customHeight="1">
      <c r="A201" s="183" t="s">
        <v>386</v>
      </c>
      <c r="B201" s="197" t="s">
        <v>387</v>
      </c>
      <c r="C201" s="83">
        <v>0</v>
      </c>
      <c r="D201" s="78">
        <v>0</v>
      </c>
      <c r="E201" s="78">
        <v>0</v>
      </c>
      <c r="F201" s="41">
        <v>0</v>
      </c>
      <c r="G201" s="41">
        <v>0.74771600000000005</v>
      </c>
      <c r="H201" s="41">
        <v>0.68815609999999994</v>
      </c>
      <c r="I201" s="78">
        <v>7.8642E-3</v>
      </c>
      <c r="J201" s="201">
        <v>6.6474999999999998E-3</v>
      </c>
      <c r="K201" s="41">
        <v>5.7388999999999999E-3</v>
      </c>
      <c r="L201" s="41">
        <v>2.1494000000000001E-3</v>
      </c>
      <c r="M201" s="41">
        <v>0</v>
      </c>
      <c r="N201" s="73">
        <v>0</v>
      </c>
      <c r="O201" s="44">
        <f t="shared" si="15"/>
        <v>1.4582721000000001</v>
      </c>
    </row>
    <row r="202" spans="1:15" s="37" customFormat="1" ht="21" customHeight="1">
      <c r="A202" s="183" t="s">
        <v>388</v>
      </c>
      <c r="B202" s="197" t="s">
        <v>389</v>
      </c>
      <c r="C202" s="83">
        <v>0</v>
      </c>
      <c r="D202" s="205">
        <v>0</v>
      </c>
      <c r="E202" s="206">
        <v>0</v>
      </c>
      <c r="F202" s="41">
        <v>0</v>
      </c>
      <c r="G202" s="73">
        <v>0</v>
      </c>
      <c r="H202" s="73">
        <v>0</v>
      </c>
      <c r="I202" s="78">
        <v>0</v>
      </c>
      <c r="J202" s="201">
        <v>1.5404000000000001E-3</v>
      </c>
      <c r="K202" s="57">
        <v>7.0274799999999998E-2</v>
      </c>
      <c r="L202" s="57">
        <v>0.86276580000000003</v>
      </c>
      <c r="M202" s="57">
        <v>0.27447630000000001</v>
      </c>
      <c r="N202" s="190">
        <v>5.4409540999999999</v>
      </c>
      <c r="O202" s="44">
        <f t="shared" ref="O202:O226" si="18">SUM(C202:N202)</f>
        <v>6.6500114000000004</v>
      </c>
    </row>
    <row r="203" spans="1:15" s="37" customFormat="1" ht="21" customHeight="1">
      <c r="A203" s="196" t="s">
        <v>390</v>
      </c>
      <c r="B203" s="197" t="s">
        <v>391</v>
      </c>
      <c r="C203" s="83">
        <v>0</v>
      </c>
      <c r="D203" s="78">
        <v>0</v>
      </c>
      <c r="E203" s="78">
        <v>0</v>
      </c>
      <c r="F203" s="41">
        <v>0</v>
      </c>
      <c r="G203" s="41">
        <v>0</v>
      </c>
      <c r="H203" s="41">
        <v>0</v>
      </c>
      <c r="I203" s="78">
        <v>0</v>
      </c>
      <c r="J203" s="201">
        <v>0</v>
      </c>
      <c r="K203" s="41">
        <v>1.9697999999999998E-3</v>
      </c>
      <c r="L203" s="41">
        <v>5.4250000000000001E-4</v>
      </c>
      <c r="M203" s="41">
        <v>2.6620900000000003E-2</v>
      </c>
      <c r="N203" s="41">
        <v>1.0106E-2</v>
      </c>
      <c r="O203" s="44">
        <f t="shared" si="18"/>
        <v>3.9239200000000002E-2</v>
      </c>
    </row>
    <row r="204" spans="1:15" s="37" customFormat="1" ht="21" customHeight="1">
      <c r="A204" s="196" t="s">
        <v>392</v>
      </c>
      <c r="B204" s="197" t="s">
        <v>393</v>
      </c>
      <c r="C204" s="83">
        <v>0</v>
      </c>
      <c r="D204" s="78">
        <v>0</v>
      </c>
      <c r="E204" s="78">
        <v>0</v>
      </c>
      <c r="F204" s="41">
        <v>0</v>
      </c>
      <c r="G204" s="41">
        <v>0</v>
      </c>
      <c r="H204" s="41">
        <v>0</v>
      </c>
      <c r="I204" s="78">
        <v>0</v>
      </c>
      <c r="J204" s="201">
        <v>0</v>
      </c>
      <c r="K204" s="41">
        <v>0</v>
      </c>
      <c r="L204" s="41">
        <v>1.9172999999999999E-2</v>
      </c>
      <c r="M204" s="41">
        <v>4.8420900000000003E-2</v>
      </c>
      <c r="N204" s="41">
        <v>5.2229100000000001E-2</v>
      </c>
      <c r="O204" s="44">
        <f t="shared" si="18"/>
        <v>0.119823</v>
      </c>
    </row>
    <row r="205" spans="1:15" s="37" customFormat="1" ht="21" customHeight="1">
      <c r="A205" s="196" t="s">
        <v>394</v>
      </c>
      <c r="B205" s="197" t="s">
        <v>395</v>
      </c>
      <c r="C205" s="83">
        <v>1.94282E-2</v>
      </c>
      <c r="D205" s="78">
        <v>1.9859499999999999E-2</v>
      </c>
      <c r="E205" s="78">
        <v>5.1290300000000004E-2</v>
      </c>
      <c r="F205" s="41">
        <v>4.4202699999999998E-2</v>
      </c>
      <c r="G205" s="41">
        <v>4.2178899999999998E-2</v>
      </c>
      <c r="H205" s="41">
        <v>1.36077E-2</v>
      </c>
      <c r="I205" s="78">
        <v>4.8336999999999998E-3</v>
      </c>
      <c r="J205" s="207">
        <v>0</v>
      </c>
      <c r="K205" s="41">
        <v>0</v>
      </c>
      <c r="L205" s="41">
        <v>0</v>
      </c>
      <c r="M205" s="41"/>
      <c r="N205" s="41"/>
      <c r="O205" s="44">
        <f t="shared" si="18"/>
        <v>0.19540099999999996</v>
      </c>
    </row>
    <row r="206" spans="1:15" s="37" customFormat="1" ht="21" customHeight="1">
      <c r="A206" s="183" t="s">
        <v>396</v>
      </c>
      <c r="B206" s="197" t="s">
        <v>397</v>
      </c>
      <c r="C206" s="208">
        <v>0</v>
      </c>
      <c r="D206" s="78">
        <v>0</v>
      </c>
      <c r="E206" s="78">
        <v>0</v>
      </c>
      <c r="F206" s="41">
        <v>0</v>
      </c>
      <c r="G206" s="41">
        <v>0</v>
      </c>
      <c r="H206" s="41">
        <v>0</v>
      </c>
      <c r="I206" s="78">
        <v>0</v>
      </c>
      <c r="J206" s="201">
        <v>6.9486999999999995E-3</v>
      </c>
      <c r="K206" s="41">
        <v>1.3029999999999999E-3</v>
      </c>
      <c r="L206" s="41">
        <v>0</v>
      </c>
      <c r="M206" s="41"/>
      <c r="N206" s="209">
        <v>0</v>
      </c>
      <c r="O206" s="61">
        <f t="shared" si="18"/>
        <v>8.251699999999999E-3</v>
      </c>
    </row>
    <row r="207" spans="1:15" s="37" customFormat="1" ht="21" customHeight="1" thickBot="1">
      <c r="A207" s="196" t="s">
        <v>398</v>
      </c>
      <c r="B207" s="63" t="s">
        <v>399</v>
      </c>
      <c r="C207" s="210"/>
      <c r="D207" s="211"/>
      <c r="E207" s="211"/>
      <c r="F207" s="57"/>
      <c r="G207" s="57"/>
      <c r="H207" s="57"/>
      <c r="I207" s="211"/>
      <c r="J207" s="212"/>
      <c r="K207" s="57"/>
      <c r="L207" s="57"/>
      <c r="M207" s="57">
        <v>0.72831360000000001</v>
      </c>
      <c r="N207" s="57">
        <v>0.76128119999999999</v>
      </c>
      <c r="O207" s="61">
        <f t="shared" si="18"/>
        <v>1.4895947999999999</v>
      </c>
    </row>
    <row r="208" spans="1:15" s="37" customFormat="1" ht="25.5" customHeight="1" thickBot="1">
      <c r="A208" s="23">
        <v>6</v>
      </c>
      <c r="B208" s="24" t="s">
        <v>400</v>
      </c>
      <c r="C208" s="25">
        <v>1.0296920000000001</v>
      </c>
      <c r="D208" s="26">
        <v>1.1073602000000002</v>
      </c>
      <c r="E208" s="26">
        <v>1.6741653999999997</v>
      </c>
      <c r="F208" s="26">
        <v>1.3651934999999999</v>
      </c>
      <c r="G208" s="26">
        <v>1.4550875000000001</v>
      </c>
      <c r="H208" s="26">
        <v>1.5109579999999998</v>
      </c>
      <c r="I208" s="26">
        <v>1.6599130999999994</v>
      </c>
      <c r="J208" s="26">
        <v>1.7144527999999988</v>
      </c>
      <c r="K208" s="26">
        <v>1.1450466000000001</v>
      </c>
      <c r="L208" s="26">
        <v>1.1037198000000004</v>
      </c>
      <c r="M208" s="26">
        <v>1.4831791000000001</v>
      </c>
      <c r="N208" s="26">
        <v>1.5007765999999998</v>
      </c>
      <c r="O208" s="27">
        <f t="shared" si="18"/>
        <v>16.749544599999997</v>
      </c>
    </row>
    <row r="209" spans="1:15" s="22" customFormat="1" ht="27.75" customHeight="1" thickBot="1">
      <c r="A209" s="23">
        <v>7</v>
      </c>
      <c r="B209" s="24" t="s">
        <v>401</v>
      </c>
      <c r="C209" s="69">
        <f>SUM(C210:C213)</f>
        <v>0</v>
      </c>
      <c r="D209" s="26">
        <f>SUM(D210:D213)</f>
        <v>1.3592964000000001</v>
      </c>
      <c r="E209" s="26">
        <f t="shared" ref="E209:N209" si="19">SUM(E210:E213)</f>
        <v>0</v>
      </c>
      <c r="F209" s="26">
        <f t="shared" si="19"/>
        <v>166.2981351</v>
      </c>
      <c r="G209" s="26">
        <f t="shared" si="19"/>
        <v>248.23477119999998</v>
      </c>
      <c r="H209" s="26">
        <f t="shared" si="19"/>
        <v>340.59804840000004</v>
      </c>
      <c r="I209" s="26">
        <f t="shared" si="19"/>
        <v>384.21915950000005</v>
      </c>
      <c r="J209" s="26">
        <f t="shared" si="19"/>
        <v>195.56105569999997</v>
      </c>
      <c r="K209" s="26">
        <f t="shared" si="19"/>
        <v>131.91725680000002</v>
      </c>
      <c r="L209" s="26">
        <f t="shared" si="19"/>
        <v>0</v>
      </c>
      <c r="M209" s="26">
        <f t="shared" si="19"/>
        <v>0.1570761</v>
      </c>
      <c r="N209" s="26">
        <f t="shared" si="19"/>
        <v>9.6226999999880786E-3</v>
      </c>
      <c r="O209" s="27">
        <f t="shared" si="18"/>
        <v>1468.3544218999998</v>
      </c>
    </row>
    <row r="210" spans="1:15" s="37" customFormat="1" ht="25.5" customHeight="1">
      <c r="A210" s="196">
        <v>7.1</v>
      </c>
      <c r="B210" s="29" t="s">
        <v>402</v>
      </c>
      <c r="C210" s="31">
        <v>0</v>
      </c>
      <c r="D210" s="31">
        <v>0</v>
      </c>
      <c r="E210" s="31">
        <v>0</v>
      </c>
      <c r="F210" s="31">
        <v>9.5000000000000001E-2</v>
      </c>
      <c r="G210" s="31">
        <v>4.4749999999999998E-2</v>
      </c>
      <c r="H210" s="31">
        <v>0</v>
      </c>
      <c r="I210" s="34">
        <v>4.0500000000000001E-2</v>
      </c>
      <c r="J210" s="34">
        <v>0</v>
      </c>
      <c r="K210" s="34">
        <v>0</v>
      </c>
      <c r="L210" s="34">
        <v>0</v>
      </c>
      <c r="M210" s="34"/>
      <c r="N210" s="35"/>
      <c r="O210" s="44">
        <f t="shared" si="18"/>
        <v>0.18024999999999999</v>
      </c>
    </row>
    <row r="211" spans="1:15" s="37" customFormat="1" ht="25.5" customHeight="1">
      <c r="A211" s="196">
        <v>7.2</v>
      </c>
      <c r="B211" s="39" t="s">
        <v>403</v>
      </c>
      <c r="C211" s="31">
        <v>0</v>
      </c>
      <c r="D211" s="78">
        <v>0</v>
      </c>
      <c r="E211" s="41">
        <v>0</v>
      </c>
      <c r="F211" s="41">
        <v>166.15640070000001</v>
      </c>
      <c r="G211" s="41">
        <v>186.92441209999998</v>
      </c>
      <c r="H211" s="41">
        <v>252.68227130000002</v>
      </c>
      <c r="I211" s="48">
        <v>370.15002780000003</v>
      </c>
      <c r="J211" s="48">
        <v>195.56105569999997</v>
      </c>
      <c r="K211" s="48">
        <v>131.90375700000001</v>
      </c>
      <c r="L211" s="48">
        <v>0</v>
      </c>
      <c r="M211" s="48"/>
      <c r="N211" s="157">
        <v>9.6226999999880786E-3</v>
      </c>
      <c r="O211" s="44">
        <f t="shared" si="18"/>
        <v>1303.3875473000001</v>
      </c>
    </row>
    <row r="212" spans="1:15" s="37" customFormat="1" ht="25.5" customHeight="1">
      <c r="A212" s="196">
        <v>7.3</v>
      </c>
      <c r="B212" s="39" t="s">
        <v>404</v>
      </c>
      <c r="C212" s="31">
        <v>0</v>
      </c>
      <c r="D212" s="78">
        <v>1.3592964000000001</v>
      </c>
      <c r="E212" s="213">
        <v>0</v>
      </c>
      <c r="F212" s="41">
        <v>4.6734399999999995E-2</v>
      </c>
      <c r="G212" s="41">
        <v>0</v>
      </c>
      <c r="H212" s="41">
        <v>76.516810600000014</v>
      </c>
      <c r="I212" s="48">
        <v>8.2361070000000005</v>
      </c>
      <c r="J212" s="48">
        <v>0</v>
      </c>
      <c r="K212" s="48">
        <v>1.3499799999999999E-2</v>
      </c>
      <c r="L212" s="48">
        <v>0</v>
      </c>
      <c r="M212" s="48">
        <v>0.1570761</v>
      </c>
      <c r="N212" s="157"/>
      <c r="O212" s="44">
        <f t="shared" si="18"/>
        <v>86.329524300000017</v>
      </c>
    </row>
    <row r="213" spans="1:15" s="37" customFormat="1" ht="25.5" customHeight="1" thickBot="1">
      <c r="A213" s="196">
        <v>7.4</v>
      </c>
      <c r="B213" s="214" t="s">
        <v>405</v>
      </c>
      <c r="C213" s="31">
        <v>0</v>
      </c>
      <c r="D213" s="57">
        <v>0</v>
      </c>
      <c r="E213" s="57">
        <v>0</v>
      </c>
      <c r="F213" s="56">
        <v>0</v>
      </c>
      <c r="G213" s="56">
        <v>61.265609099999999</v>
      </c>
      <c r="H213" s="56">
        <v>11.3989665</v>
      </c>
      <c r="I213" s="76">
        <v>5.7925247000000004</v>
      </c>
      <c r="J213" s="76">
        <v>0</v>
      </c>
      <c r="K213" s="76">
        <v>0</v>
      </c>
      <c r="L213" s="76">
        <v>0</v>
      </c>
      <c r="M213" s="76"/>
      <c r="N213" s="164"/>
      <c r="O213" s="61">
        <f t="shared" si="18"/>
        <v>78.457100300000008</v>
      </c>
    </row>
    <row r="214" spans="1:15" s="22" customFormat="1" ht="35.25" customHeight="1" thickBot="1">
      <c r="A214" s="215">
        <v>8</v>
      </c>
      <c r="B214" s="70" t="s">
        <v>406</v>
      </c>
      <c r="C214" s="69">
        <f>C215+C217</f>
        <v>115.08783670000001</v>
      </c>
      <c r="D214" s="26">
        <f>D215+D217</f>
        <v>98.785588199999566</v>
      </c>
      <c r="E214" s="26">
        <f t="shared" ref="E214:N214" si="20">E215+E217</f>
        <v>91.946216400000097</v>
      </c>
      <c r="F214" s="26">
        <f t="shared" si="20"/>
        <v>88.515372000000241</v>
      </c>
      <c r="G214" s="26">
        <f t="shared" si="20"/>
        <v>87.461182900000338</v>
      </c>
      <c r="H214" s="26">
        <f t="shared" si="20"/>
        <v>88.697741899999329</v>
      </c>
      <c r="I214" s="26">
        <f t="shared" si="20"/>
        <v>104.50540409999977</v>
      </c>
      <c r="J214" s="26">
        <f t="shared" si="20"/>
        <v>103.34525319999986</v>
      </c>
      <c r="K214" s="26">
        <f t="shared" si="20"/>
        <v>72.034145799999621</v>
      </c>
      <c r="L214" s="26">
        <f t="shared" si="20"/>
        <v>91.550604300000188</v>
      </c>
      <c r="M214" s="26">
        <f t="shared" si="20"/>
        <v>93.636532700000231</v>
      </c>
      <c r="N214" s="26">
        <f t="shared" si="20"/>
        <v>114.92596610000015</v>
      </c>
      <c r="O214" s="27">
        <f t="shared" si="18"/>
        <v>1150.4918442999992</v>
      </c>
    </row>
    <row r="215" spans="1:15" s="22" customFormat="1" ht="39.5" customHeight="1" thickBot="1">
      <c r="A215" s="23">
        <v>8.1</v>
      </c>
      <c r="B215" s="70" t="s">
        <v>407</v>
      </c>
      <c r="C215" s="25">
        <f>C216</f>
        <v>36.9420717</v>
      </c>
      <c r="D215" s="26">
        <f>D216</f>
        <v>32.218746699999571</v>
      </c>
      <c r="E215" s="26">
        <f t="shared" ref="E215:N215" si="21">E216</f>
        <v>29.015634900000094</v>
      </c>
      <c r="F215" s="26">
        <f t="shared" si="21"/>
        <v>27.775499000000238</v>
      </c>
      <c r="G215" s="26">
        <f t="shared" si="21"/>
        <v>32.205018900000333</v>
      </c>
      <c r="H215" s="26">
        <f t="shared" si="21"/>
        <v>32.317949199999333</v>
      </c>
      <c r="I215" s="26">
        <f t="shared" si="21"/>
        <v>36.470881999999762</v>
      </c>
      <c r="J215" s="26">
        <f t="shared" si="21"/>
        <v>35.59468839999986</v>
      </c>
      <c r="K215" s="26">
        <f t="shared" si="21"/>
        <v>27.485399399999618</v>
      </c>
      <c r="L215" s="26">
        <f t="shared" si="21"/>
        <v>31.10162130000019</v>
      </c>
      <c r="M215" s="26">
        <f t="shared" si="21"/>
        <v>26.208255000000239</v>
      </c>
      <c r="N215" s="26">
        <f t="shared" si="21"/>
        <v>31.241168600000144</v>
      </c>
      <c r="O215" s="27">
        <f t="shared" si="18"/>
        <v>378.57693509999939</v>
      </c>
    </row>
    <row r="216" spans="1:15" s="22" customFormat="1" ht="28.5" customHeight="1" thickBot="1">
      <c r="A216" s="17" t="s">
        <v>408</v>
      </c>
      <c r="B216" s="216" t="s">
        <v>409</v>
      </c>
      <c r="C216" s="217">
        <v>36.9420717</v>
      </c>
      <c r="D216" s="218">
        <v>32.218746699999571</v>
      </c>
      <c r="E216" s="218">
        <v>29.015634900000094</v>
      </c>
      <c r="F216" s="218">
        <v>27.775499000000238</v>
      </c>
      <c r="G216" s="218">
        <v>32.205018900000333</v>
      </c>
      <c r="H216" s="218">
        <v>32.317949199999333</v>
      </c>
      <c r="I216" s="218">
        <v>36.470881999999762</v>
      </c>
      <c r="J216" s="218">
        <v>35.59468839999986</v>
      </c>
      <c r="K216" s="218">
        <v>27.485399399999618</v>
      </c>
      <c r="L216" s="218">
        <v>31.10162130000019</v>
      </c>
      <c r="M216" s="218">
        <v>26.208255000000239</v>
      </c>
      <c r="N216" s="219">
        <v>31.241168600000144</v>
      </c>
      <c r="O216" s="44">
        <f t="shared" si="18"/>
        <v>378.57693509999939</v>
      </c>
    </row>
    <row r="217" spans="1:15" s="22" customFormat="1" ht="54.75" customHeight="1" thickBot="1">
      <c r="A217" s="173">
        <v>8.1999999999999993</v>
      </c>
      <c r="B217" s="70" t="s">
        <v>410</v>
      </c>
      <c r="C217" s="69">
        <f>SUM(C218:C219)</f>
        <v>78.145765000000011</v>
      </c>
      <c r="D217" s="26">
        <f>SUM(D218:D219)</f>
        <v>66.566841499999995</v>
      </c>
      <c r="E217" s="26">
        <f t="shared" ref="E217:N217" si="22">SUM(E218:E219)</f>
        <v>62.930581500000002</v>
      </c>
      <c r="F217" s="26">
        <f t="shared" si="22"/>
        <v>60.739872999999996</v>
      </c>
      <c r="G217" s="26">
        <f t="shared" si="22"/>
        <v>55.256164000000005</v>
      </c>
      <c r="H217" s="26">
        <f t="shared" si="22"/>
        <v>56.379792699999996</v>
      </c>
      <c r="I217" s="26">
        <f t="shared" si="22"/>
        <v>68.034522100000004</v>
      </c>
      <c r="J217" s="26">
        <f t="shared" si="22"/>
        <v>67.750564799999992</v>
      </c>
      <c r="K217" s="26">
        <f t="shared" si="22"/>
        <v>44.548746400000006</v>
      </c>
      <c r="L217" s="26">
        <f t="shared" si="22"/>
        <v>60.448982999999998</v>
      </c>
      <c r="M217" s="26">
        <f t="shared" si="22"/>
        <v>67.428277699999995</v>
      </c>
      <c r="N217" s="26">
        <f t="shared" si="22"/>
        <v>83.684797500000002</v>
      </c>
      <c r="O217" s="27">
        <f t="shared" si="18"/>
        <v>771.91490920000001</v>
      </c>
    </row>
    <row r="218" spans="1:15" s="22" customFormat="1" ht="25.5" customHeight="1">
      <c r="A218" s="220" t="s">
        <v>411</v>
      </c>
      <c r="B218" s="221" t="s">
        <v>283</v>
      </c>
      <c r="C218" s="222">
        <v>55.958414500000003</v>
      </c>
      <c r="D218" s="223">
        <v>47.641038299999998</v>
      </c>
      <c r="E218" s="223">
        <v>46.679945600000003</v>
      </c>
      <c r="F218" s="223">
        <v>50.185102299999997</v>
      </c>
      <c r="G218" s="223">
        <v>39.734669100000005</v>
      </c>
      <c r="H218" s="223">
        <v>41.803132299999994</v>
      </c>
      <c r="I218" s="223">
        <v>53.331659100000003</v>
      </c>
      <c r="J218" s="223">
        <v>50.817606299999994</v>
      </c>
      <c r="K218" s="223">
        <v>34.029613700000006</v>
      </c>
      <c r="L218" s="223">
        <v>45.649733900000001</v>
      </c>
      <c r="M218" s="223">
        <v>47.1303421</v>
      </c>
      <c r="N218" s="224">
        <v>62.753515700000001</v>
      </c>
      <c r="O218" s="225">
        <f t="shared" si="18"/>
        <v>575.71477290000007</v>
      </c>
    </row>
    <row r="219" spans="1:15" s="22" customFormat="1" ht="25.5" customHeight="1" thickBot="1">
      <c r="A219" s="226" t="s">
        <v>412</v>
      </c>
      <c r="B219" s="227" t="s">
        <v>413</v>
      </c>
      <c r="C219" s="228">
        <v>22.187350500000001</v>
      </c>
      <c r="D219" s="229">
        <v>18.925803200000001</v>
      </c>
      <c r="E219" s="229">
        <v>16.250635899999999</v>
      </c>
      <c r="F219" s="229">
        <v>10.554770699999999</v>
      </c>
      <c r="G219" s="229">
        <v>15.5214949</v>
      </c>
      <c r="H219" s="229">
        <v>14.5766604</v>
      </c>
      <c r="I219" s="229">
        <v>14.702863000000001</v>
      </c>
      <c r="J219" s="229">
        <v>16.932958500000002</v>
      </c>
      <c r="K219" s="229">
        <v>10.5191327</v>
      </c>
      <c r="L219" s="229">
        <v>14.799249099999999</v>
      </c>
      <c r="M219" s="229">
        <v>20.297935600000002</v>
      </c>
      <c r="N219" s="230">
        <v>20.931281800000001</v>
      </c>
      <c r="O219" s="231">
        <f t="shared" si="18"/>
        <v>196.20013629999997</v>
      </c>
    </row>
    <row r="220" spans="1:15">
      <c r="C220" s="232"/>
    </row>
    <row r="221" spans="1:15">
      <c r="C221" s="232"/>
    </row>
    <row r="222" spans="1:15" ht="20" thickBot="1">
      <c r="C222" s="232"/>
    </row>
    <row r="223" spans="1:15" ht="22.5" customHeight="1" thickBot="1">
      <c r="A223" s="234">
        <v>9</v>
      </c>
      <c r="B223" s="24" t="s">
        <v>414</v>
      </c>
      <c r="C223" s="25">
        <f>SUM(C224:C226)</f>
        <v>520.39721610000004</v>
      </c>
      <c r="D223" s="26">
        <f t="shared" ref="D223:N223" si="23">SUM(D224:D226)</f>
        <v>370.11129</v>
      </c>
      <c r="E223" s="26">
        <f t="shared" si="23"/>
        <v>444.77370460000003</v>
      </c>
      <c r="F223" s="26">
        <f t="shared" si="23"/>
        <v>97.793000000000006</v>
      </c>
      <c r="G223" s="26">
        <f t="shared" si="23"/>
        <v>65.110500000000002</v>
      </c>
      <c r="H223" s="26">
        <f t="shared" si="23"/>
        <v>0</v>
      </c>
      <c r="I223" s="26">
        <f t="shared" si="23"/>
        <v>31.568750000000001</v>
      </c>
      <c r="J223" s="26">
        <f t="shared" si="23"/>
        <v>239.90298540000001</v>
      </c>
      <c r="K223" s="26">
        <f t="shared" si="23"/>
        <v>299.6295685</v>
      </c>
      <c r="L223" s="26">
        <f t="shared" si="23"/>
        <v>502.96118989999997</v>
      </c>
      <c r="M223" s="26">
        <f t="shared" si="23"/>
        <v>386.1198607</v>
      </c>
      <c r="N223" s="181">
        <f t="shared" si="23"/>
        <v>486.12752019999999</v>
      </c>
      <c r="O223" s="27">
        <f t="shared" si="18"/>
        <v>3444.4955854</v>
      </c>
    </row>
    <row r="224" spans="1:15">
      <c r="A224" s="235">
        <v>9.1</v>
      </c>
      <c r="B224" s="236" t="s">
        <v>415</v>
      </c>
      <c r="C224" s="148">
        <v>491.68439090000004</v>
      </c>
      <c r="D224" s="149">
        <v>317.480773</v>
      </c>
      <c r="E224" s="31">
        <v>381.41253940000001</v>
      </c>
      <c r="F224" s="31">
        <v>0</v>
      </c>
      <c r="G224" s="31">
        <v>0</v>
      </c>
      <c r="H224" s="31">
        <v>0</v>
      </c>
      <c r="I224" s="34">
        <v>0</v>
      </c>
      <c r="J224" s="34">
        <v>239.90298540000001</v>
      </c>
      <c r="K224" s="34">
        <v>299.6295685</v>
      </c>
      <c r="L224" s="31">
        <v>502.96118989999997</v>
      </c>
      <c r="M224" s="34">
        <v>386.1198607</v>
      </c>
      <c r="N224" s="35">
        <v>486.12752019999999</v>
      </c>
      <c r="O224" s="44">
        <f t="shared" si="18"/>
        <v>3105.3188280000004</v>
      </c>
    </row>
    <row r="225" spans="1:16">
      <c r="A225" s="237">
        <v>9.1999999999999993</v>
      </c>
      <c r="B225" s="238" t="s">
        <v>416</v>
      </c>
      <c r="C225" s="41">
        <v>0</v>
      </c>
      <c r="D225" s="41">
        <v>0</v>
      </c>
      <c r="E225" s="41">
        <v>0</v>
      </c>
      <c r="F225" s="41">
        <v>97.793000000000006</v>
      </c>
      <c r="G225" s="41">
        <v>65.110500000000002</v>
      </c>
      <c r="H225" s="41">
        <v>0</v>
      </c>
      <c r="I225" s="48">
        <v>31.568750000000001</v>
      </c>
      <c r="J225" s="48">
        <v>0</v>
      </c>
      <c r="K225" s="48">
        <v>0</v>
      </c>
      <c r="L225" s="41">
        <v>0</v>
      </c>
      <c r="M225" s="48"/>
      <c r="N225" s="157"/>
      <c r="O225" s="44">
        <f t="shared" si="18"/>
        <v>194.47225</v>
      </c>
    </row>
    <row r="226" spans="1:16" ht="20" thickBot="1">
      <c r="A226" s="239">
        <v>9.3000000000000007</v>
      </c>
      <c r="B226" s="240" t="s">
        <v>417</v>
      </c>
      <c r="C226" s="241">
        <v>28.712825199999997</v>
      </c>
      <c r="D226" s="242">
        <v>52.630516999999998</v>
      </c>
      <c r="E226" s="242">
        <v>63.361165200000002</v>
      </c>
      <c r="F226" s="242">
        <v>0</v>
      </c>
      <c r="G226" s="242">
        <v>0</v>
      </c>
      <c r="H226" s="242">
        <v>0</v>
      </c>
      <c r="I226" s="243">
        <v>0</v>
      </c>
      <c r="J226" s="243">
        <v>0</v>
      </c>
      <c r="K226" s="243">
        <v>0</v>
      </c>
      <c r="L226" s="243">
        <v>0</v>
      </c>
      <c r="M226" s="243"/>
      <c r="N226" s="244"/>
      <c r="O226" s="231">
        <f t="shared" si="18"/>
        <v>144.70450740000001</v>
      </c>
    </row>
    <row r="229" spans="1:16">
      <c r="B229" s="245" t="s">
        <v>418</v>
      </c>
      <c r="C229" s="233"/>
      <c r="O229" s="1"/>
      <c r="P229" s="233"/>
    </row>
    <row r="230" spans="1:16" ht="38.25" customHeight="1">
      <c r="B230" s="246" t="s">
        <v>419</v>
      </c>
      <c r="C230" s="246"/>
      <c r="D230" s="246"/>
      <c r="E230" s="246"/>
      <c r="F230" s="246"/>
      <c r="G230" s="246"/>
      <c r="H230" s="246"/>
      <c r="I230" s="246"/>
      <c r="J230" s="246"/>
      <c r="K230" s="246"/>
      <c r="L230" s="246"/>
      <c r="M230" s="246"/>
      <c r="N230" s="246"/>
      <c r="O230" s="246"/>
      <c r="P230" s="247"/>
    </row>
    <row r="231" spans="1:16" ht="33.75" customHeight="1">
      <c r="B231" s="246" t="s">
        <v>420</v>
      </c>
      <c r="C231" s="246"/>
      <c r="D231" s="246"/>
      <c r="E231" s="246"/>
      <c r="F231" s="246"/>
      <c r="G231" s="246"/>
      <c r="H231" s="246"/>
      <c r="I231" s="246"/>
      <c r="J231" s="246"/>
      <c r="K231" s="246"/>
      <c r="L231" s="246"/>
      <c r="M231" s="246"/>
      <c r="N231" s="246"/>
      <c r="O231" s="246"/>
      <c r="P231" s="22"/>
    </row>
    <row r="232" spans="1:16" ht="44.25" customHeight="1">
      <c r="B232" s="246" t="s">
        <v>421</v>
      </c>
      <c r="C232" s="246"/>
      <c r="D232" s="246"/>
      <c r="E232" s="246"/>
      <c r="F232" s="246"/>
      <c r="G232" s="246"/>
      <c r="H232" s="246"/>
      <c r="I232" s="246"/>
      <c r="J232" s="246"/>
      <c r="K232" s="246"/>
      <c r="L232" s="246"/>
      <c r="M232" s="246"/>
      <c r="N232" s="246"/>
      <c r="O232" s="246"/>
      <c r="P232" s="247"/>
    </row>
    <row r="233" spans="1:16" ht="19.5" customHeight="1">
      <c r="B233" s="246" t="s">
        <v>422</v>
      </c>
      <c r="C233" s="246"/>
      <c r="D233" s="246"/>
      <c r="E233" s="246"/>
      <c r="F233" s="246"/>
      <c r="G233" s="246"/>
      <c r="H233" s="246"/>
      <c r="I233" s="246"/>
      <c r="J233" s="246"/>
      <c r="K233" s="246"/>
      <c r="L233" s="246"/>
      <c r="M233" s="246"/>
      <c r="N233" s="246"/>
      <c r="O233" s="246"/>
      <c r="P233" s="22"/>
    </row>
    <row r="237" spans="1:16">
      <c r="B237" s="1"/>
    </row>
    <row r="238" spans="1:16">
      <c r="B238" s="1"/>
    </row>
    <row r="239" spans="1:16">
      <c r="B239" s="1"/>
    </row>
  </sheetData>
  <mergeCells count="6">
    <mergeCell ref="B1:O1"/>
    <mergeCell ref="N2:O2"/>
    <mergeCell ref="B230:O230"/>
    <mergeCell ref="B231:O231"/>
    <mergeCell ref="B232:O232"/>
    <mergeCell ref="B233:O233"/>
  </mergeCells>
  <printOptions horizontalCentered="1"/>
  <pageMargins left="0.17" right="0" top="0.15748031496063" bottom="0.23" header="0.15748031496063" footer="0.15748031496063"/>
  <pageSetup paperSize="9" scale="55" fitToHeight="4" orientation="landscape" r:id="rId1"/>
  <headerFooter alignWithMargins="0">
    <oddFooter xml:space="preserve">&amp;R&amp;"AcadMtavr,Bold"&amp;K03+000  </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2023 GEO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 Jalagonia</dc:creator>
  <cp:lastModifiedBy>Giorgi Jalagonia</cp:lastModifiedBy>
  <dcterms:created xsi:type="dcterms:W3CDTF">2024-02-21T12:55:32Z</dcterms:created>
  <dcterms:modified xsi:type="dcterms:W3CDTF">2024-02-21T12:56:14Z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c20be7-c3a5-46e3-9158-fa8a02ce2395_Enabled">
    <vt:lpwstr>true</vt:lpwstr>
  </property>
  <property fmtid="{D5CDD505-2E9C-101B-9397-08002B2CF9AE}" pid="3" name="MSIP_Label_d5c20be7-c3a5-46e3-9158-fa8a02ce2395_SetDate">
    <vt:lpwstr>2024-02-21T12:55:50Z</vt:lpwstr>
  </property>
  <property fmtid="{D5CDD505-2E9C-101B-9397-08002B2CF9AE}" pid="4" name="MSIP_Label_d5c20be7-c3a5-46e3-9158-fa8a02ce2395_Method">
    <vt:lpwstr>Standard</vt:lpwstr>
  </property>
  <property fmtid="{D5CDD505-2E9C-101B-9397-08002B2CF9AE}" pid="5" name="MSIP_Label_d5c20be7-c3a5-46e3-9158-fa8a02ce2395_Name">
    <vt:lpwstr>defa4170-0d19-0005-0004-bc88714345d2</vt:lpwstr>
  </property>
  <property fmtid="{D5CDD505-2E9C-101B-9397-08002B2CF9AE}" pid="6" name="MSIP_Label_d5c20be7-c3a5-46e3-9158-fa8a02ce2395_SiteId">
    <vt:lpwstr>8c6f9078-037e-4261-a583-52a944e55f7f</vt:lpwstr>
  </property>
  <property fmtid="{D5CDD505-2E9C-101B-9397-08002B2CF9AE}" pid="7" name="MSIP_Label_d5c20be7-c3a5-46e3-9158-fa8a02ce2395_ActionId">
    <vt:lpwstr>8c0c75e4-b3e0-4c66-9497-dd273ff607f4</vt:lpwstr>
  </property>
  <property fmtid="{D5CDD505-2E9C-101B-9397-08002B2CF9AE}" pid="8" name="MSIP_Label_d5c20be7-c3a5-46e3-9158-fa8a02ce2395_ContentBits">
    <vt:lpwstr>0</vt:lpwstr>
  </property>
</Properties>
</file>